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9030" activeTab="1"/>
  </bookViews>
  <sheets>
    <sheet name="Cover" sheetId="1" r:id="rId1"/>
    <sheet name="Content" sheetId="2" r:id="rId2"/>
    <sheet name="12.1&amp;12.2" sheetId="3" r:id="rId3"/>
    <sheet name="12.3&amp;12.4" sheetId="4" r:id="rId4"/>
    <sheet name="12.5" sheetId="5" r:id="rId5"/>
    <sheet name="12.6" sheetId="6" r:id="rId6"/>
    <sheet name="12.7" sheetId="7" r:id="rId7"/>
    <sheet name="12.8" sheetId="8" r:id="rId8"/>
    <sheet name="12.9" sheetId="9" r:id="rId9"/>
    <sheet name="12.10" sheetId="10" r:id="rId10"/>
    <sheet name="12.11" sheetId="11" r:id="rId11"/>
    <sheet name="12.12" sheetId="12" r:id="rId12"/>
    <sheet name="12.13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<sst xmlns="http://schemas.openxmlformats.org/spreadsheetml/2006/main" count="483" uniqueCount="124">
  <si>
    <t>PRICE RANGE</t>
  </si>
  <si>
    <t>Residential</t>
  </si>
  <si>
    <t>Commercial</t>
  </si>
  <si>
    <t>Industrial</t>
  </si>
  <si>
    <t>Agricultural</t>
  </si>
  <si>
    <t>Development</t>
  </si>
  <si>
    <t>Others</t>
  </si>
  <si>
    <t>Total</t>
  </si>
  <si>
    <t>No.</t>
  </si>
  <si>
    <t>%</t>
  </si>
  <si>
    <t>1,000,001 &amp; Above</t>
  </si>
  <si>
    <t>% Breakdown</t>
  </si>
  <si>
    <t>% Perubahan Bilangan Pindah Milik Mengikut Lingkungan Harga bagi Subsektor Harta Utama</t>
  </si>
  <si>
    <t>(RM MILLION)</t>
  </si>
  <si>
    <t>% Perubahan Nilai Pindah Milik Mengikut Lingkungan Harga bagi Subsektor Harta Utama</t>
  </si>
  <si>
    <t>Breakdown Of Number Of Residential Property Transactions According To Type, Price Range And District</t>
  </si>
  <si>
    <t>Vacant Plot</t>
  </si>
  <si>
    <t>Single Storey Terrace</t>
  </si>
  <si>
    <t>2 - 3 Storey Terrace</t>
  </si>
  <si>
    <t>Single Storey Semi-Detach</t>
  </si>
  <si>
    <t>2 - 3 Storey Semi-Detach</t>
  </si>
  <si>
    <t>Detach</t>
  </si>
  <si>
    <t>Condominium/Apartment</t>
  </si>
  <si>
    <t>Cluster House</t>
  </si>
  <si>
    <t>Town House</t>
  </si>
  <si>
    <t>Flat</t>
  </si>
  <si>
    <t>Low-Cost House</t>
  </si>
  <si>
    <t>Low-Cost Flat</t>
  </si>
  <si>
    <t>Breakdown Of Value Of Residential Property Transactions According To Type, Price Range And District</t>
  </si>
  <si>
    <t>Breakdown Of Number Of Commercial Property Transactions According To Type, Price Range And District</t>
  </si>
  <si>
    <t>Pre-war Shop</t>
  </si>
  <si>
    <t>1 - 1 1/2 Storey Shop</t>
  </si>
  <si>
    <t>2 - 2 1/2 Storey Shop</t>
  </si>
  <si>
    <t>3 - 3 1/2 Storey Shop</t>
  </si>
  <si>
    <t>4 - 4 1/2 Storey Shop</t>
  </si>
  <si>
    <t>5 - 5 1/2 Storey Shop</t>
  </si>
  <si>
    <t>6 - 6 1/2 Storey Shop</t>
  </si>
  <si>
    <t>Shop Unit/Retail Lot</t>
  </si>
  <si>
    <t>Office Lot</t>
  </si>
  <si>
    <t>Shopping Complex</t>
  </si>
  <si>
    <t>Purpose-Built Office</t>
  </si>
  <si>
    <t>Breakdown Of Value Of Commercial Property Transactions According To Type, Price Range And District</t>
  </si>
  <si>
    <t>Breakdown Of Number Of Industrial Property Transactions According To Type, Price Range And District</t>
  </si>
  <si>
    <t>Terraced Factory/Warehouse</t>
  </si>
  <si>
    <t>Semi-Detached Factory/Warehouse</t>
  </si>
  <si>
    <t>Detached Factory/Warehouse</t>
  </si>
  <si>
    <t>Breakdown Of Value Of Industrial Property Transactions According To Type, Price Range And District</t>
  </si>
  <si>
    <t>Breakdown Of Number Of Agricultural Property Transactions According To Type, Price Range And District</t>
  </si>
  <si>
    <t>Estate</t>
  </si>
  <si>
    <t>Vacant Land</t>
  </si>
  <si>
    <t>Rubber</t>
  </si>
  <si>
    <t>Oil Palm</t>
  </si>
  <si>
    <t>Paddy</t>
  </si>
  <si>
    <t>Orchard</t>
  </si>
  <si>
    <t>Durian</t>
  </si>
  <si>
    <t>Horticulture/Vegetable</t>
  </si>
  <si>
    <t>Breakdown Of Value Of Agricultural Property Transactions According To Type, Price Range And District</t>
  </si>
  <si>
    <t>Breakdown Of Number Of Development Land Transactions According To Type, Price Range And District</t>
  </si>
  <si>
    <t>Kuala Terengganu</t>
  </si>
  <si>
    <t>Hulu Terengganu</t>
  </si>
  <si>
    <t>Marang</t>
  </si>
  <si>
    <t>Setiu</t>
  </si>
  <si>
    <t>Besut</t>
  </si>
  <si>
    <t>Kemaman</t>
  </si>
  <si>
    <t>Dungun</t>
  </si>
  <si>
    <t xml:space="preserve">Total </t>
  </si>
  <si>
    <t>Number</t>
  </si>
  <si>
    <t>Value (RM Million)</t>
  </si>
  <si>
    <t>ND</t>
  </si>
  <si>
    <t>Kuala Nerus</t>
  </si>
  <si>
    <t>300,001 - 400,000</t>
  </si>
  <si>
    <t>400,001 - 500,000</t>
  </si>
  <si>
    <t>Table 12.1</t>
  </si>
  <si>
    <t>Jadual/Table : 12.2</t>
  </si>
  <si>
    <t>Table 12.3</t>
  </si>
  <si>
    <t>Jadual/Table : 12.4</t>
  </si>
  <si>
    <t xml:space="preserve">Table 12.5 </t>
  </si>
  <si>
    <t>Table 12.6</t>
  </si>
  <si>
    <t>Table 12.7</t>
  </si>
  <si>
    <t>Table 12.8</t>
  </si>
  <si>
    <t>Table 12.9</t>
  </si>
  <si>
    <t>Table 12.10</t>
  </si>
  <si>
    <t>Table 12.11</t>
  </si>
  <si>
    <t>Table 12.12</t>
  </si>
  <si>
    <t>Table 12.13</t>
  </si>
  <si>
    <t>Service Apartment</t>
  </si>
  <si>
    <t>Hotel/Leisure</t>
  </si>
  <si>
    <t>Industrial Complex</t>
  </si>
  <si>
    <t>Industrial Unit</t>
  </si>
  <si>
    <t>Number And Percentage Of Transactions By Price Range For The Property Sub-Sectors</t>
  </si>
  <si>
    <t>0 - 100,000</t>
  </si>
  <si>
    <t>100,001 - 200,000</t>
  </si>
  <si>
    <t>200,001 - 300,000</t>
  </si>
  <si>
    <t>500,001 - 600,000</t>
  </si>
  <si>
    <t>600,001 - 700,000</t>
  </si>
  <si>
    <t>700,001 - 800,000</t>
  </si>
  <si>
    <t>800,001 - 900,000</t>
  </si>
  <si>
    <t>900,001 - 1,000,000</t>
  </si>
  <si>
    <t>% Change Number of Transactions by Price Range for the Property Sub-Sectors</t>
  </si>
  <si>
    <t>Value Of Transactions By Price Range For The Property Sub-Sectors</t>
  </si>
  <si>
    <t>% Change Value of Transactions by Price Range for the Property Sub-Sectors</t>
  </si>
  <si>
    <t>SOHO/SOFO/SOVO</t>
  </si>
  <si>
    <t>QUARTER</t>
  </si>
  <si>
    <r>
      <rPr>
        <vertAlign val="superscript"/>
        <sz val="11"/>
        <rFont val="Calibri"/>
        <family val="2"/>
      </rPr>
      <t>P</t>
    </r>
    <r>
      <rPr>
        <sz val="11"/>
        <rFont val="Calibri"/>
        <family val="2"/>
      </rPr>
      <t>- Preliminary</t>
    </r>
  </si>
  <si>
    <t>Q3 2022</t>
  </si>
  <si>
    <t>Q2 2023</t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</si>
  <si>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</si>
  <si>
    <r>
      <t xml:space="preserve">Q3 2023 </t>
    </r>
    <r>
      <rPr>
        <vertAlign val="super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/Q3 2022</t>
    </r>
  </si>
  <si>
    <r>
      <t xml:space="preserve">Q3 2023 </t>
    </r>
    <r>
      <rPr>
        <vertAlign val="super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>/Q2 2023</t>
    </r>
  </si>
  <si>
    <t>Property Type</t>
  </si>
  <si>
    <t>Quarter</t>
  </si>
  <si>
    <t>Number And Percentage Of Transactions By Price Range For The Principal Property Sub-Sectors</t>
  </si>
  <si>
    <t>Percentage Change Number of Transactions by Price Range for the Principal Property Sub-Sectors</t>
  </si>
  <si>
    <t>Value Of Transactions By Price Range For The Principal Property Sub-Sectors</t>
  </si>
  <si>
    <t>Percentage Change Value of Transactions by Price Range for the Principal Property Sub-Sectors</t>
  </si>
  <si>
    <t>Breakdown Of Number Of Residential Property Transactions According To Type And District</t>
  </si>
  <si>
    <t>Breakdown Of Value Of Residential Property Transactions According To Type And District</t>
  </si>
  <si>
    <t>Breakdown Of Value Of Commercial Property Transactions According To Type And District</t>
  </si>
  <si>
    <t>Breakdown Of Number Of Industrial Property Transactions According To Type And District</t>
  </si>
  <si>
    <t>Breakdown Of Value Of Industrial Property Transactions According To Type And District</t>
  </si>
  <si>
    <t xml:space="preserve">Breakdown Number Of Agricultural Property Transactions According To Type, Price Range and District </t>
  </si>
  <si>
    <t xml:space="preserve">Breakdown Value of Agricultural Property Transactions According To Type,Price Range And District </t>
  </si>
  <si>
    <t>Breakdown Of Number and Value  Of Development Land Transactions According To Type And District</t>
  </si>
  <si>
    <t>Property Transaction Table Q3 2023 - Terengganu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</si>
</sst>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0.0"/>
    <numFmt numFmtId="180" formatCode="_(* #,##0_);_(* \(#,##0\);_(* &quot;-&quot;??_);_(@_)"/>
    <numFmt numFmtId="181" formatCode="0.000"/>
    <numFmt numFmtId="182" formatCode="0.00000"/>
    <numFmt numFmtId="183" formatCode="0.0000"/>
    <numFmt numFmtId="184" formatCode="0.0000000"/>
    <numFmt numFmtId="185" formatCode="0.000000"/>
    <numFmt numFmtId="186" formatCode="_(* #,##0.0_);_(* \(#,##0.0\);_(* &quot;-&quot;??_);_(@_)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u val="single"/>
      <sz val="13"/>
      <color indexed="8"/>
      <name val="Helvetica Condensed"/>
      <family val="2"/>
    </font>
    <font>
      <b/>
      <sz val="11"/>
      <color indexed="8"/>
      <name val="Helvetica Condensed"/>
      <family val="2"/>
    </font>
    <font>
      <sz val="11"/>
      <color indexed="8"/>
      <name val="Helvetica Condensed"/>
      <family val="2"/>
    </font>
    <font>
      <b/>
      <sz val="10"/>
      <color indexed="8"/>
      <name val="Helvetica Condensed"/>
      <family val="2"/>
    </font>
    <font>
      <sz val="10"/>
      <color indexed="8"/>
      <name val="Helvetica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Helvetica Condensed"/>
      <family val="2"/>
    </font>
    <font>
      <sz val="11"/>
      <color theme="1"/>
      <name val="Helvetica Condensed"/>
      <family val="2"/>
    </font>
    <font>
      <b/>
      <sz val="10"/>
      <color theme="1"/>
      <name val="Helvetica Condensed"/>
      <family val="2"/>
    </font>
    <font>
      <sz val="10"/>
      <color theme="1"/>
      <name val="Helvetica Condensed"/>
      <family val="2"/>
    </font>
    <font>
      <b/>
      <u val="single"/>
      <sz val="13"/>
      <color theme="1"/>
      <name val="Helvetica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2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23" fillId="0" borderId="0" xfId="71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3" fillId="0" borderId="0" xfId="85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178" fontId="3" fillId="0" borderId="0" xfId="69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>
      <alignment horizontal="center" vertical="center"/>
    </xf>
    <xf numFmtId="178" fontId="23" fillId="0" borderId="0" xfId="69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horizontal="center" vertical="center"/>
    </xf>
    <xf numFmtId="2" fontId="3" fillId="0" borderId="0" xfId="66" applyNumberFormat="1" applyFont="1" applyAlignment="1">
      <alignment horizontal="center" vertical="center"/>
      <protection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Alignment="1">
      <alignment horizontal="center" vertical="center"/>
    </xf>
    <xf numFmtId="2" fontId="3" fillId="0" borderId="0" xfId="66" applyNumberFormat="1" applyFont="1" applyFill="1" applyBorder="1" applyAlignment="1">
      <alignment horizontal="center" vertical="center" wrapText="1"/>
      <protection/>
    </xf>
    <xf numFmtId="3" fontId="23" fillId="0" borderId="0" xfId="71" applyNumberFormat="1" applyFont="1" applyFill="1" applyBorder="1" applyAlignment="1">
      <alignment horizontal="center" vertical="center" wrapText="1"/>
      <protection/>
    </xf>
    <xf numFmtId="3" fontId="3" fillId="0" borderId="0" xfId="81" applyNumberFormat="1" applyFont="1" applyFill="1" applyBorder="1" applyAlignment="1">
      <alignment horizontal="center" vertical="center"/>
      <protection/>
    </xf>
    <xf numFmtId="2" fontId="3" fillId="0" borderId="0" xfId="68" applyNumberFormat="1" applyFont="1" applyAlignment="1">
      <alignment horizontal="center" vertical="center"/>
      <protection/>
    </xf>
    <xf numFmtId="2" fontId="3" fillId="0" borderId="10" xfId="68" applyNumberFormat="1" applyFont="1" applyFill="1" applyBorder="1" applyAlignment="1">
      <alignment horizontal="center" vertical="center" wrapText="1"/>
      <protection/>
    </xf>
    <xf numFmtId="2" fontId="3" fillId="0" borderId="0" xfId="68" applyNumberFormat="1" applyFont="1" applyFill="1" applyBorder="1" applyAlignment="1">
      <alignment horizontal="center" vertical="center" wrapText="1"/>
      <protection/>
    </xf>
    <xf numFmtId="0" fontId="3" fillId="0" borderId="0" xfId="68" applyFont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0" xfId="79" applyFont="1" applyAlignment="1">
      <alignment horizontal="center" vertical="center"/>
      <protection/>
    </xf>
    <xf numFmtId="0" fontId="3" fillId="0" borderId="10" xfId="82" applyFont="1" applyFill="1" applyBorder="1" applyAlignment="1">
      <alignment horizontal="center" vertical="center" wrapText="1"/>
      <protection/>
    </xf>
    <xf numFmtId="3" fontId="3" fillId="0" borderId="0" xfId="83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180" fontId="4" fillId="0" borderId="0" xfId="42" applyNumberFormat="1" applyFont="1" applyFill="1" applyAlignment="1">
      <alignment horizontal="center" vertical="center"/>
    </xf>
    <xf numFmtId="2" fontId="3" fillId="0" borderId="10" xfId="73" applyNumberFormat="1" applyFont="1" applyFill="1" applyBorder="1" applyAlignment="1">
      <alignment horizontal="center" vertical="center" wrapText="1"/>
      <protection/>
    </xf>
    <xf numFmtId="2" fontId="3" fillId="0" borderId="0" xfId="73" applyNumberFormat="1" applyFont="1" applyAlignment="1">
      <alignment horizontal="center" vertical="center"/>
      <protection/>
    </xf>
    <xf numFmtId="2" fontId="3" fillId="0" borderId="0" xfId="73" applyNumberFormat="1" applyFont="1" applyFill="1" applyBorder="1" applyAlignment="1">
      <alignment horizontal="center" vertical="center" wrapText="1"/>
      <protection/>
    </xf>
    <xf numFmtId="2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74" applyFont="1" applyFill="1" applyBorder="1" applyAlignment="1">
      <alignment horizontal="left" vertical="center" wrapText="1"/>
      <protection/>
    </xf>
    <xf numFmtId="0" fontId="3" fillId="0" borderId="0" xfId="74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69" applyFont="1" applyFill="1" applyBorder="1" applyAlignment="1">
      <alignment horizontal="left" vertical="center" wrapText="1"/>
      <protection/>
    </xf>
    <xf numFmtId="0" fontId="23" fillId="0" borderId="0" xfId="6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81" applyFont="1" applyFill="1" applyBorder="1" applyAlignment="1">
      <alignment horizontal="left" vertical="center" wrapText="1"/>
      <protection/>
    </xf>
    <xf numFmtId="0" fontId="3" fillId="0" borderId="0" xfId="81" applyFont="1" applyFill="1" applyBorder="1" applyAlignment="1">
      <alignment horizontal="left" vertical="center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0" fontId="23" fillId="0" borderId="0" xfId="70" applyFont="1" applyFill="1" applyBorder="1" applyAlignment="1">
      <alignment horizontal="left" vertical="center" wrapText="1"/>
      <protection/>
    </xf>
    <xf numFmtId="0" fontId="23" fillId="0" borderId="0" xfId="71" applyFont="1" applyFill="1" applyBorder="1" applyAlignment="1">
      <alignment horizontal="left" vertical="center" wrapText="1"/>
      <protection/>
    </xf>
    <xf numFmtId="0" fontId="3" fillId="0" borderId="0" xfId="70" applyFont="1" applyFill="1" applyBorder="1" applyAlignment="1">
      <alignment horizontal="left" vertical="center" wrapText="1"/>
      <protection/>
    </xf>
    <xf numFmtId="0" fontId="3" fillId="0" borderId="0" xfId="83" applyFont="1" applyFill="1" applyBorder="1" applyAlignment="1">
      <alignment horizontal="left" vertical="center" wrapText="1"/>
      <protection/>
    </xf>
    <xf numFmtId="0" fontId="3" fillId="0" borderId="0" xfId="83" applyFont="1" applyFill="1" applyBorder="1" applyAlignment="1">
      <alignment horizontal="left" vertical="center"/>
      <protection/>
    </xf>
    <xf numFmtId="0" fontId="3" fillId="0" borderId="0" xfId="72" applyFont="1" applyFill="1" applyBorder="1" applyAlignment="1">
      <alignment horizontal="left" vertical="center" wrapText="1"/>
      <protection/>
    </xf>
    <xf numFmtId="0" fontId="3" fillId="0" borderId="0" xfId="71" applyFont="1" applyFill="1" applyBorder="1" applyAlignment="1">
      <alignment horizontal="left" vertical="center" wrapText="1"/>
      <protection/>
    </xf>
    <xf numFmtId="0" fontId="25" fillId="0" borderId="0" xfId="0" applyFont="1" applyFill="1" applyAlignment="1">
      <alignment horizontal="left" vertical="center"/>
    </xf>
    <xf numFmtId="0" fontId="3" fillId="0" borderId="0" xfId="76" applyFont="1" applyFill="1" applyBorder="1" applyAlignment="1">
      <alignment horizontal="left" vertical="center" wrapText="1"/>
      <protection/>
    </xf>
    <xf numFmtId="3" fontId="4" fillId="0" borderId="0" xfId="0" applyNumberFormat="1" applyFont="1" applyAlignment="1">
      <alignment horizontal="left" vertical="center"/>
    </xf>
    <xf numFmtId="0" fontId="23" fillId="0" borderId="0" xfId="77" applyFont="1" applyFill="1" applyBorder="1" applyAlignment="1">
      <alignment horizontal="left" vertical="center" wrapText="1"/>
      <protection/>
    </xf>
    <xf numFmtId="0" fontId="23" fillId="0" borderId="10" xfId="67" applyFont="1" applyFill="1" applyBorder="1" applyAlignment="1">
      <alignment horizontal="center" vertical="center" wrapText="1"/>
      <protection/>
    </xf>
    <xf numFmtId="180" fontId="25" fillId="0" borderId="0" xfId="42" applyNumberFormat="1" applyFont="1" applyFill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85" applyFont="1" applyAlignment="1">
      <alignment horizontal="center" vertical="center"/>
      <protection/>
    </xf>
    <xf numFmtId="0" fontId="3" fillId="0" borderId="11" xfId="73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41" fontId="4" fillId="0" borderId="0" xfId="43" applyFont="1" applyAlignment="1">
      <alignment horizontal="center" vertical="center"/>
    </xf>
    <xf numFmtId="41" fontId="25" fillId="0" borderId="0" xfId="43" applyFont="1" applyFill="1" applyAlignment="1">
      <alignment horizontal="center" vertical="center"/>
    </xf>
    <xf numFmtId="41" fontId="3" fillId="0" borderId="11" xfId="43" applyFont="1" applyFill="1" applyBorder="1" applyAlignment="1">
      <alignment horizontal="center" vertical="center" wrapText="1"/>
    </xf>
    <xf numFmtId="41" fontId="4" fillId="0" borderId="0" xfId="43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25" fillId="0" borderId="0" xfId="43" applyFont="1" applyAlignment="1">
      <alignment horizontal="center" vertical="center"/>
    </xf>
    <xf numFmtId="0" fontId="3" fillId="0" borderId="12" xfId="85" applyFont="1" applyFill="1" applyBorder="1" applyAlignment="1">
      <alignment horizontal="center" vertical="center" wrapText="1"/>
      <protection/>
    </xf>
    <xf numFmtId="2" fontId="23" fillId="0" borderId="10" xfId="67" applyNumberFormat="1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3" fillId="0" borderId="0" xfId="85" applyFont="1" applyFill="1" applyBorder="1" applyAlignment="1">
      <alignment horizontal="center"/>
      <protection/>
    </xf>
    <xf numFmtId="180" fontId="3" fillId="0" borderId="10" xfId="42" applyNumberFormat="1" applyFont="1" applyFill="1" applyBorder="1" applyAlignment="1">
      <alignment horizontal="right" wrapText="1"/>
    </xf>
    <xf numFmtId="0" fontId="3" fillId="0" borderId="10" xfId="85" applyFont="1" applyFill="1" applyBorder="1" applyAlignment="1">
      <alignment horizontal="right" wrapText="1"/>
      <protection/>
    </xf>
    <xf numFmtId="0" fontId="3" fillId="0" borderId="10" xfId="75" applyFont="1" applyFill="1" applyBorder="1" applyAlignment="1">
      <alignment wrapText="1"/>
      <protection/>
    </xf>
    <xf numFmtId="0" fontId="3" fillId="0" borderId="11" xfId="75" applyFont="1" applyFill="1" applyBorder="1" applyAlignment="1">
      <alignment wrapText="1"/>
      <protection/>
    </xf>
    <xf numFmtId="180" fontId="3" fillId="0" borderId="0" xfId="42" applyNumberFormat="1" applyFont="1" applyFill="1" applyBorder="1" applyAlignment="1">
      <alignment horizontal="right" wrapText="1"/>
    </xf>
    <xf numFmtId="3" fontId="3" fillId="0" borderId="0" xfId="74" applyNumberFormat="1" applyFont="1" applyFill="1" applyBorder="1" applyAlignment="1">
      <alignment horizontal="center" wrapText="1"/>
      <protection/>
    </xf>
    <xf numFmtId="0" fontId="3" fillId="0" borderId="0" xfId="85" applyFont="1" applyFill="1" applyBorder="1" applyAlignment="1">
      <alignment horizontal="right" wrapText="1"/>
      <protection/>
    </xf>
    <xf numFmtId="0" fontId="3" fillId="0" borderId="10" xfId="78" applyFont="1" applyFill="1" applyBorder="1" applyAlignment="1">
      <alignment wrapText="1"/>
      <protection/>
    </xf>
    <xf numFmtId="0" fontId="3" fillId="0" borderId="0" xfId="66" applyFont="1" applyFill="1" applyAlignment="1">
      <alignment horizontal="center" vertical="center"/>
      <protection/>
    </xf>
    <xf numFmtId="2" fontId="3" fillId="0" borderId="0" xfId="73" applyNumberFormat="1" applyFont="1" applyFill="1" applyAlignment="1">
      <alignment horizontal="center" vertical="center"/>
      <protection/>
    </xf>
    <xf numFmtId="180" fontId="4" fillId="0" borderId="0" xfId="42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67" applyNumberFormat="1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wrapText="1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54" fillId="0" borderId="0" xfId="85" applyFont="1" applyFill="1" applyBorder="1" applyAlignment="1">
      <alignment horizontal="center"/>
      <protection/>
    </xf>
    <xf numFmtId="2" fontId="54" fillId="0" borderId="0" xfId="85" applyNumberFormat="1" applyFont="1" applyFill="1" applyBorder="1" applyAlignment="1">
      <alignment horizontal="right" wrapText="1"/>
      <protection/>
    </xf>
    <xf numFmtId="0" fontId="3" fillId="0" borderId="10" xfId="74" applyFont="1" applyFill="1" applyBorder="1" applyAlignment="1">
      <alignment wrapText="1"/>
      <protection/>
    </xf>
    <xf numFmtId="0" fontId="3" fillId="0" borderId="0" xfId="74" applyFont="1" applyFill="1" applyBorder="1" applyAlignment="1">
      <alignment wrapText="1"/>
      <protection/>
    </xf>
    <xf numFmtId="0" fontId="3" fillId="0" borderId="0" xfId="85" applyFont="1">
      <alignment/>
      <protection/>
    </xf>
    <xf numFmtId="178" fontId="3" fillId="0" borderId="0" xfId="69" applyNumberFormat="1" applyFont="1" applyFill="1" applyBorder="1" applyAlignment="1">
      <alignment horizontal="center" wrapText="1"/>
      <protection/>
    </xf>
    <xf numFmtId="3" fontId="3" fillId="0" borderId="0" xfId="74" applyNumberFormat="1" applyFont="1" applyBorder="1" applyAlignment="1">
      <alignment horizontal="center"/>
      <protection/>
    </xf>
    <xf numFmtId="0" fontId="3" fillId="0" borderId="0" xfId="85" applyFont="1" applyFill="1" applyBorder="1">
      <alignment/>
      <protection/>
    </xf>
    <xf numFmtId="3" fontId="3" fillId="0" borderId="0" xfId="74" applyNumberFormat="1" applyFont="1" applyBorder="1" applyAlignment="1">
      <alignment horizontal="center" vertical="center"/>
      <protection/>
    </xf>
    <xf numFmtId="3" fontId="3" fillId="0" borderId="0" xfId="7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178" fontId="3" fillId="0" borderId="0" xfId="69" applyNumberFormat="1" applyFont="1" applyFill="1" applyBorder="1" applyAlignment="1">
      <alignment horizontal="right" wrapText="1"/>
      <protection/>
    </xf>
    <xf numFmtId="179" fontId="2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3" fillId="0" borderId="0" xfId="69" applyFont="1" applyFill="1" applyBorder="1" applyAlignment="1">
      <alignment wrapText="1"/>
      <protection/>
    </xf>
    <xf numFmtId="0" fontId="25" fillId="0" borderId="0" xfId="0" applyFont="1" applyFill="1" applyBorder="1" applyAlignment="1">
      <alignment/>
    </xf>
    <xf numFmtId="0" fontId="3" fillId="0" borderId="0" xfId="84" applyFont="1" applyFill="1" applyBorder="1" applyAlignment="1">
      <alignment wrapText="1"/>
      <protection/>
    </xf>
    <xf numFmtId="2" fontId="3" fillId="0" borderId="0" xfId="67" applyNumberFormat="1" applyFont="1" applyAlignment="1">
      <alignment horizontal="center" vertical="center"/>
      <protection/>
    </xf>
    <xf numFmtId="2" fontId="3" fillId="0" borderId="0" xfId="67" applyNumberFormat="1" applyFont="1" applyFill="1" applyAlignment="1">
      <alignment horizontal="center" vertical="center"/>
      <protection/>
    </xf>
    <xf numFmtId="0" fontId="54" fillId="0" borderId="0" xfId="84" applyFont="1" applyFill="1" applyBorder="1" applyAlignment="1">
      <alignment wrapText="1"/>
      <protection/>
    </xf>
    <xf numFmtId="0" fontId="4" fillId="0" borderId="0" xfId="84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3" fillId="0" borderId="0" xfId="67" applyFont="1" applyAlignment="1">
      <alignment horizontal="center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0" xfId="79" applyFont="1" applyAlignment="1">
      <alignment horizontal="center"/>
      <protection/>
    </xf>
    <xf numFmtId="4" fontId="3" fillId="0" borderId="0" xfId="78" applyNumberFormat="1" applyFont="1" applyFill="1" applyBorder="1" applyAlignment="1">
      <alignment horizontal="right" wrapText="1"/>
      <protection/>
    </xf>
    <xf numFmtId="4" fontId="25" fillId="0" borderId="0" xfId="0" applyNumberFormat="1" applyFont="1" applyBorder="1" applyAlignment="1">
      <alignment/>
    </xf>
    <xf numFmtId="4" fontId="23" fillId="0" borderId="0" xfId="78" applyNumberFormat="1" applyFont="1" applyFill="1" applyBorder="1" applyAlignment="1">
      <alignment horizontal="right" wrapText="1"/>
      <protection/>
    </xf>
    <xf numFmtId="0" fontId="23" fillId="0" borderId="0" xfId="69" applyFont="1" applyFill="1" applyBorder="1" applyAlignment="1">
      <alignment wrapText="1"/>
      <protection/>
    </xf>
    <xf numFmtId="178" fontId="25" fillId="0" borderId="0" xfId="0" applyNumberFormat="1" applyFont="1" applyFill="1" applyBorder="1" applyAlignment="1">
      <alignment horizontal="center"/>
    </xf>
    <xf numFmtId="0" fontId="1" fillId="0" borderId="11" xfId="75" applyFont="1" applyFill="1" applyBorder="1" applyAlignment="1">
      <alignment horizont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23" fillId="33" borderId="0" xfId="74" applyFont="1" applyFill="1" applyBorder="1" applyAlignment="1">
      <alignment horizontal="center" vertical="center"/>
      <protection/>
    </xf>
    <xf numFmtId="0" fontId="25" fillId="34" borderId="0" xfId="0" applyFont="1" applyFill="1" applyAlignment="1">
      <alignment horizontal="center" vertical="center"/>
    </xf>
    <xf numFmtId="0" fontId="28" fillId="33" borderId="0" xfId="78" applyFont="1" applyFill="1" applyBorder="1" applyAlignment="1">
      <alignment horizontal="left" vertical="center"/>
      <protection/>
    </xf>
    <xf numFmtId="0" fontId="28" fillId="33" borderId="0" xfId="74" applyFont="1" applyFill="1" applyBorder="1" applyAlignment="1">
      <alignment horizontal="left" vertical="center"/>
      <protection/>
    </xf>
    <xf numFmtId="0" fontId="28" fillId="33" borderId="0" xfId="69" applyFont="1" applyFill="1" applyBorder="1" applyAlignment="1">
      <alignment horizontal="left" vertical="center"/>
      <protection/>
    </xf>
    <xf numFmtId="0" fontId="23" fillId="33" borderId="0" xfId="78" applyFont="1" applyFill="1" applyBorder="1" applyAlignment="1">
      <alignment horizontal="center" vertical="center"/>
      <protection/>
    </xf>
    <xf numFmtId="0" fontId="23" fillId="33" borderId="0" xfId="78" applyFont="1" applyFill="1" applyBorder="1" applyAlignment="1">
      <alignment horizontal="center" vertical="center" wrapText="1"/>
      <protection/>
    </xf>
    <xf numFmtId="0" fontId="23" fillId="33" borderId="0" xfId="69" applyFont="1" applyFill="1" applyBorder="1" applyAlignment="1">
      <alignment horizontal="center" vertical="center"/>
      <protection/>
    </xf>
    <xf numFmtId="0" fontId="23" fillId="33" borderId="0" xfId="77" applyFont="1" applyFill="1" applyBorder="1" applyAlignment="1">
      <alignment horizontal="center" vertical="center" wrapText="1"/>
      <protection/>
    </xf>
    <xf numFmtId="0" fontId="23" fillId="33" borderId="0" xfId="69" applyFont="1" applyFill="1" applyBorder="1" applyAlignment="1">
      <alignment horizontal="left" vertical="center"/>
      <protection/>
    </xf>
    <xf numFmtId="0" fontId="23" fillId="33" borderId="0" xfId="74" applyFont="1" applyFill="1" applyBorder="1" applyAlignment="1">
      <alignment horizontal="left" vertical="center"/>
      <protection/>
    </xf>
    <xf numFmtId="0" fontId="8" fillId="33" borderId="0" xfId="77" applyFont="1" applyFill="1" applyBorder="1" applyAlignment="1">
      <alignment horizontal="center" vertical="center" wrapText="1"/>
      <protection/>
    </xf>
    <xf numFmtId="0" fontId="8" fillId="33" borderId="0" xfId="74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47" fillId="0" borderId="0" xfId="62" applyAlignment="1">
      <alignment horizontal="center" vertical="top" wrapText="1"/>
    </xf>
    <xf numFmtId="0" fontId="47" fillId="0" borderId="0" xfId="62" applyAlignment="1">
      <alignment horizontal="left" vertical="top"/>
    </xf>
    <xf numFmtId="0" fontId="47" fillId="0" borderId="0" xfId="62" applyAlignment="1">
      <alignment horizontal="center" wrapText="1"/>
    </xf>
    <xf numFmtId="0" fontId="47" fillId="0" borderId="0" xfId="62" applyAlignment="1">
      <alignment wrapText="1"/>
    </xf>
    <xf numFmtId="0" fontId="47" fillId="0" borderId="0" xfId="62" applyAlignment="1">
      <alignment/>
    </xf>
    <xf numFmtId="2" fontId="47" fillId="0" borderId="0" xfId="62" applyNumberFormat="1" applyAlignment="1">
      <alignment horizontal="center" wrapText="1"/>
    </xf>
    <xf numFmtId="0" fontId="59" fillId="0" borderId="0" xfId="0" applyFont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_AGRI" xfId="66"/>
    <cellStyle name="Normal_COMM" xfId="67"/>
    <cellStyle name="Normal_INDS" xfId="68"/>
    <cellStyle name="Normal_Jadual 1" xfId="69"/>
    <cellStyle name="Normal_Jadual 11" xfId="70"/>
    <cellStyle name="Normal_Jadual 5" xfId="71"/>
    <cellStyle name="Normal_Jadual 9" xfId="72"/>
    <cellStyle name="Normal_RESD" xfId="73"/>
    <cellStyle name="Normal_Sheet1" xfId="74"/>
    <cellStyle name="Normal_Sheet1_1" xfId="75"/>
    <cellStyle name="Normal_Sheet11" xfId="76"/>
    <cellStyle name="Normal_Sheet12" xfId="77"/>
    <cellStyle name="Normal_Sheet2" xfId="78"/>
    <cellStyle name="Normal_Sheet5" xfId="79"/>
    <cellStyle name="Normal_Sheet5_1" xfId="80"/>
    <cellStyle name="Normal_Sheet6" xfId="81"/>
    <cellStyle name="Normal_Sheet7" xfId="82"/>
    <cellStyle name="Normal_Sheet8" xfId="83"/>
    <cellStyle name="Normal_Tab 7" xfId="84"/>
    <cellStyle name="Normal_TOTAL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409575</xdr:colOff>
      <xdr:row>63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50"/>
  <sheetViews>
    <sheetView zoomScale="93" zoomScaleNormal="93" zoomScalePageLayoutView="0" workbookViewId="0" topLeftCell="A1">
      <selection activeCell="B6" sqref="B6:L6"/>
    </sheetView>
  </sheetViews>
  <sheetFormatPr defaultColWidth="9.140625" defaultRowHeight="12.75"/>
  <cols>
    <col min="1" max="1" width="3.421875" style="6" customWidth="1"/>
    <col min="2" max="2" width="17.421875" style="43" customWidth="1"/>
    <col min="3" max="3" width="14.00390625" style="43" bestFit="1" customWidth="1"/>
    <col min="4" max="12" width="12.8515625" style="6" customWidth="1"/>
    <col min="13" max="16384" width="9.140625" style="6" customWidth="1"/>
  </cols>
  <sheetData>
    <row r="3" ht="12.75" customHeight="1">
      <c r="B3" s="42" t="s">
        <v>81</v>
      </c>
    </row>
    <row r="4" ht="12.75" customHeight="1">
      <c r="B4" s="42" t="s">
        <v>46</v>
      </c>
    </row>
    <row r="5" spans="2:3" s="9" customFormat="1" ht="12.75" customHeight="1">
      <c r="B5" s="52" t="s">
        <v>13</v>
      </c>
      <c r="C5" s="52"/>
    </row>
    <row r="6" spans="2:12" s="9" customFormat="1" ht="36.75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s="11" customFormat="1" ht="12.75" customHeight="1">
      <c r="B7" s="59" t="s">
        <v>16</v>
      </c>
      <c r="C7" s="134" t="s">
        <v>104</v>
      </c>
      <c r="D7" s="25">
        <v>0</v>
      </c>
      <c r="E7" s="25">
        <v>0.335</v>
      </c>
      <c r="F7" s="26">
        <v>0.147</v>
      </c>
      <c r="G7" s="27">
        <v>0</v>
      </c>
      <c r="H7" s="25">
        <v>0</v>
      </c>
      <c r="I7" s="26">
        <v>8.377943</v>
      </c>
      <c r="J7" s="27">
        <v>0</v>
      </c>
      <c r="K7" s="25">
        <v>0</v>
      </c>
      <c r="L7" s="21">
        <f>SUM(D7:K7)</f>
        <v>8.859943</v>
      </c>
    </row>
    <row r="8" spans="2:12" s="11" customFormat="1" ht="12.75" customHeight="1">
      <c r="B8" s="60"/>
      <c r="C8" s="134" t="s">
        <v>105</v>
      </c>
      <c r="D8" s="26">
        <v>0.16</v>
      </c>
      <c r="E8" s="25">
        <v>0</v>
      </c>
      <c r="F8" s="25">
        <v>0</v>
      </c>
      <c r="G8" s="25">
        <v>0.024</v>
      </c>
      <c r="H8" s="25">
        <v>0</v>
      </c>
      <c r="I8" s="26">
        <v>0</v>
      </c>
      <c r="J8" s="27">
        <v>0</v>
      </c>
      <c r="K8" s="25">
        <v>0</v>
      </c>
      <c r="L8" s="21">
        <f aca="true" t="shared" si="0" ref="L8:L27">SUM(D8:K8)</f>
        <v>0.184</v>
      </c>
    </row>
    <row r="9" spans="2:12" s="11" customFormat="1" ht="12.75" customHeight="1">
      <c r="B9" s="43"/>
      <c r="C9" s="135" t="s">
        <v>106</v>
      </c>
      <c r="D9" s="25">
        <v>2.26</v>
      </c>
      <c r="E9" s="25">
        <v>0.28</v>
      </c>
      <c r="F9" s="25">
        <v>0.246</v>
      </c>
      <c r="G9" s="25">
        <v>0.0945</v>
      </c>
      <c r="H9" s="25">
        <v>0.068</v>
      </c>
      <c r="I9" s="26">
        <v>1.6</v>
      </c>
      <c r="J9" s="27">
        <v>0</v>
      </c>
      <c r="K9" s="25">
        <v>0</v>
      </c>
      <c r="L9" s="21">
        <f t="shared" si="0"/>
        <v>4.548500000000001</v>
      </c>
    </row>
    <row r="10" spans="2:12" s="11" customFormat="1" ht="12.75" customHeight="1">
      <c r="B10" s="59" t="s">
        <v>43</v>
      </c>
      <c r="C10" s="55"/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  <c r="J10" s="27">
        <v>0</v>
      </c>
      <c r="K10" s="25">
        <v>0</v>
      </c>
      <c r="L10" s="21">
        <f t="shared" si="0"/>
        <v>0</v>
      </c>
    </row>
    <row r="11" spans="2:12" s="11" customFormat="1" ht="12.75" customHeight="1">
      <c r="B11" s="59"/>
      <c r="C11" s="55"/>
      <c r="D11" s="25">
        <v>0.68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  <c r="J11" s="27">
        <v>0</v>
      </c>
      <c r="K11" s="25">
        <v>0</v>
      </c>
      <c r="L11" s="21">
        <f t="shared" si="0"/>
        <v>0.68</v>
      </c>
    </row>
    <row r="12" spans="2:12" s="11" customFormat="1" ht="12.75" customHeight="1">
      <c r="B12" s="59"/>
      <c r="C12" s="55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2.1075</v>
      </c>
      <c r="J12" s="27">
        <v>0</v>
      </c>
      <c r="K12" s="25">
        <v>0</v>
      </c>
      <c r="L12" s="21">
        <f t="shared" si="0"/>
        <v>2.1075</v>
      </c>
    </row>
    <row r="13" spans="2:12" s="11" customFormat="1" ht="12.75" customHeight="1">
      <c r="B13" s="59" t="s">
        <v>44</v>
      </c>
      <c r="C13" s="55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v>0</v>
      </c>
      <c r="J13" s="27">
        <v>0</v>
      </c>
      <c r="K13" s="25">
        <v>0</v>
      </c>
      <c r="L13" s="21">
        <f t="shared" si="0"/>
        <v>0</v>
      </c>
    </row>
    <row r="14" spans="2:12" s="11" customFormat="1" ht="12.75" customHeight="1">
      <c r="B14" s="59"/>
      <c r="C14" s="55"/>
      <c r="D14" s="25">
        <v>1.7</v>
      </c>
      <c r="E14" s="25">
        <v>0</v>
      </c>
      <c r="F14" s="25">
        <v>0</v>
      </c>
      <c r="G14" s="25">
        <v>0</v>
      </c>
      <c r="H14" s="25">
        <v>0</v>
      </c>
      <c r="I14" s="26">
        <v>1.375</v>
      </c>
      <c r="J14" s="26">
        <v>0</v>
      </c>
      <c r="K14" s="25">
        <v>0</v>
      </c>
      <c r="L14" s="21">
        <f t="shared" si="0"/>
        <v>3.075</v>
      </c>
    </row>
    <row r="15" spans="2:12" s="11" customFormat="1" ht="12.75" customHeight="1">
      <c r="B15" s="59"/>
      <c r="C15" s="55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2.4</v>
      </c>
      <c r="J15" s="27">
        <v>0</v>
      </c>
      <c r="K15" s="25">
        <v>0</v>
      </c>
      <c r="L15" s="21">
        <f t="shared" si="0"/>
        <v>2.4</v>
      </c>
    </row>
    <row r="16" spans="2:12" s="11" customFormat="1" ht="12.75" customHeight="1">
      <c r="B16" s="59" t="s">
        <v>45</v>
      </c>
      <c r="C16" s="55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>
        <v>0</v>
      </c>
      <c r="J16" s="27">
        <v>0</v>
      </c>
      <c r="K16" s="25">
        <v>0</v>
      </c>
      <c r="L16" s="21">
        <f t="shared" si="0"/>
        <v>0</v>
      </c>
    </row>
    <row r="17" spans="2:12" s="11" customFormat="1" ht="12.75" customHeight="1">
      <c r="B17" s="59"/>
      <c r="C17" s="55"/>
      <c r="D17" s="25">
        <v>2.2</v>
      </c>
      <c r="E17" s="25">
        <v>0</v>
      </c>
      <c r="F17" s="25">
        <v>0</v>
      </c>
      <c r="G17" s="25">
        <v>0.527</v>
      </c>
      <c r="H17" s="25">
        <v>0</v>
      </c>
      <c r="I17" s="26">
        <v>0</v>
      </c>
      <c r="J17" s="27">
        <v>0</v>
      </c>
      <c r="K17" s="25">
        <v>0</v>
      </c>
      <c r="L17" s="21">
        <f t="shared" si="0"/>
        <v>2.7270000000000003</v>
      </c>
    </row>
    <row r="18" spans="2:12" s="11" customFormat="1" ht="12.75" customHeight="1">
      <c r="B18" s="43"/>
      <c r="C18" s="55"/>
      <c r="D18" s="25">
        <v>0</v>
      </c>
      <c r="E18" s="25">
        <v>0</v>
      </c>
      <c r="F18" s="25">
        <v>0</v>
      </c>
      <c r="G18" s="25">
        <v>0.085</v>
      </c>
      <c r="H18" s="25">
        <v>0</v>
      </c>
      <c r="I18" s="26">
        <v>0</v>
      </c>
      <c r="J18" s="27">
        <v>0</v>
      </c>
      <c r="K18" s="25">
        <v>0</v>
      </c>
      <c r="L18" s="21">
        <f t="shared" si="0"/>
        <v>0.085</v>
      </c>
    </row>
    <row r="19" spans="2:12" s="11" customFormat="1" ht="12.75" customHeight="1">
      <c r="B19" s="59" t="s">
        <v>87</v>
      </c>
      <c r="C19" s="55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1">
        <f t="shared" si="0"/>
        <v>0</v>
      </c>
    </row>
    <row r="20" spans="2:12" s="11" customFormat="1" ht="12.75" customHeight="1">
      <c r="B20" s="59"/>
      <c r="C20" s="55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1">
        <f t="shared" si="0"/>
        <v>0</v>
      </c>
    </row>
    <row r="21" spans="2:12" s="11" customFormat="1" ht="12.75" customHeight="1">
      <c r="B21" s="59"/>
      <c r="C21" s="55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1">
        <f t="shared" si="0"/>
        <v>0</v>
      </c>
    </row>
    <row r="22" spans="2:12" s="11" customFormat="1" ht="12.75" customHeight="1">
      <c r="B22" s="59" t="s">
        <v>88</v>
      </c>
      <c r="C22" s="55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1">
        <f t="shared" si="0"/>
        <v>0</v>
      </c>
    </row>
    <row r="23" spans="2:12" s="11" customFormat="1" ht="12.75" customHeight="1">
      <c r="B23" s="59"/>
      <c r="C23" s="55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1">
        <f t="shared" si="0"/>
        <v>0</v>
      </c>
    </row>
    <row r="24" spans="2:12" s="11" customFormat="1" ht="12.75" customHeight="1">
      <c r="B24" s="43"/>
      <c r="C24" s="55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1">
        <f t="shared" si="0"/>
        <v>0</v>
      </c>
    </row>
    <row r="25" spans="2:12" s="11" customFormat="1" ht="12.75" customHeight="1">
      <c r="B25" s="59" t="s">
        <v>6</v>
      </c>
      <c r="C25" s="55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1">
        <f t="shared" si="0"/>
        <v>0</v>
      </c>
    </row>
    <row r="26" spans="2:12" s="11" customFormat="1" ht="12.75" customHeight="1">
      <c r="B26" s="43"/>
      <c r="C26" s="55"/>
      <c r="D26" s="25">
        <v>0</v>
      </c>
      <c r="E26" s="25">
        <v>0</v>
      </c>
      <c r="F26" s="25">
        <v>0</v>
      </c>
      <c r="G26" s="25">
        <v>0</v>
      </c>
      <c r="H26" s="25">
        <v>0.218</v>
      </c>
      <c r="I26" s="25">
        <v>0.18</v>
      </c>
      <c r="J26" s="25">
        <v>0</v>
      </c>
      <c r="K26" s="25">
        <v>2.3</v>
      </c>
      <c r="L26" s="21">
        <f t="shared" si="0"/>
        <v>2.698</v>
      </c>
    </row>
    <row r="27" spans="2:12" s="11" customFormat="1" ht="12.75" customHeight="1">
      <c r="B27" s="43"/>
      <c r="C27" s="55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2.8</v>
      </c>
      <c r="L27" s="21">
        <f t="shared" si="0"/>
        <v>2.8</v>
      </c>
    </row>
    <row r="28" spans="2:13" s="11" customFormat="1" ht="12.75" customHeight="1">
      <c r="B28" s="61" t="s">
        <v>7</v>
      </c>
      <c r="C28" s="57"/>
      <c r="D28" s="8">
        <f>D7+D10+D13+D16+D19+D25+D22</f>
        <v>0</v>
      </c>
      <c r="E28" s="8">
        <f aca="true" t="shared" si="1" ref="E28:L28">E7+E10+E13+E16+E19+E25+E22</f>
        <v>0.335</v>
      </c>
      <c r="F28" s="8">
        <f t="shared" si="1"/>
        <v>0.147</v>
      </c>
      <c r="G28" s="8">
        <f t="shared" si="1"/>
        <v>0</v>
      </c>
      <c r="H28" s="8">
        <f t="shared" si="1"/>
        <v>0</v>
      </c>
      <c r="I28" s="8">
        <f t="shared" si="1"/>
        <v>8.377943</v>
      </c>
      <c r="J28" s="8">
        <f t="shared" si="1"/>
        <v>0</v>
      </c>
      <c r="K28" s="8">
        <f t="shared" si="1"/>
        <v>0</v>
      </c>
      <c r="L28" s="8">
        <f t="shared" si="1"/>
        <v>8.859943</v>
      </c>
      <c r="M28" s="7"/>
    </row>
    <row r="29" spans="2:13" s="11" customFormat="1" ht="12.75" customHeight="1">
      <c r="B29" s="59"/>
      <c r="C29" s="57"/>
      <c r="D29" s="8">
        <f aca="true" t="shared" si="2" ref="D29:L30">D8+D11+D14+D17+D20+D26+D23</f>
        <v>4.74</v>
      </c>
      <c r="E29" s="8">
        <f t="shared" si="2"/>
        <v>0</v>
      </c>
      <c r="F29" s="8">
        <f t="shared" si="2"/>
        <v>0</v>
      </c>
      <c r="G29" s="8">
        <f t="shared" si="2"/>
        <v>0.551</v>
      </c>
      <c r="H29" s="8">
        <f t="shared" si="2"/>
        <v>0.218</v>
      </c>
      <c r="I29" s="8">
        <f t="shared" si="2"/>
        <v>1.555</v>
      </c>
      <c r="J29" s="8">
        <f t="shared" si="2"/>
        <v>0</v>
      </c>
      <c r="K29" s="8">
        <f t="shared" si="2"/>
        <v>2.3</v>
      </c>
      <c r="L29" s="8">
        <f t="shared" si="2"/>
        <v>9.364</v>
      </c>
      <c r="M29" s="7"/>
    </row>
    <row r="30" spans="2:13" s="11" customFormat="1" ht="12.75" customHeight="1">
      <c r="B30" s="59"/>
      <c r="C30" s="57"/>
      <c r="D30" s="8">
        <f t="shared" si="2"/>
        <v>2.26</v>
      </c>
      <c r="E30" s="8">
        <f t="shared" si="2"/>
        <v>0.28</v>
      </c>
      <c r="F30" s="8">
        <f t="shared" si="2"/>
        <v>0.246</v>
      </c>
      <c r="G30" s="8">
        <f t="shared" si="2"/>
        <v>0.1795</v>
      </c>
      <c r="H30" s="8">
        <f t="shared" si="2"/>
        <v>0.068</v>
      </c>
      <c r="I30" s="8">
        <f t="shared" si="2"/>
        <v>6.1075</v>
      </c>
      <c r="J30" s="8">
        <f t="shared" si="2"/>
        <v>0</v>
      </c>
      <c r="K30" s="8">
        <f t="shared" si="2"/>
        <v>2.8</v>
      </c>
      <c r="L30" s="8">
        <f t="shared" si="2"/>
        <v>11.941000000000003</v>
      </c>
      <c r="M30" s="7"/>
    </row>
    <row r="32" ht="15">
      <c r="I32" s="11"/>
    </row>
    <row r="33" ht="17.25">
      <c r="B33" s="70" t="s">
        <v>103</v>
      </c>
    </row>
    <row r="35" ht="15">
      <c r="D35" s="11"/>
    </row>
    <row r="50" spans="2:3" s="9" customFormat="1" ht="15">
      <c r="B50" s="52"/>
      <c r="C50" s="52"/>
    </row>
  </sheetData>
  <sheetProtection/>
  <printOptions/>
  <pageMargins left="0.22" right="0.17" top="0.17" bottom="0.25" header="0.17" footer="0.28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50"/>
  <sheetViews>
    <sheetView zoomScale="93" zoomScaleNormal="93" zoomScalePageLayoutView="0" workbookViewId="0" topLeftCell="A1">
      <selection activeCell="B6" sqref="B6:L6"/>
    </sheetView>
  </sheetViews>
  <sheetFormatPr defaultColWidth="12.28125" defaultRowHeight="12.75"/>
  <cols>
    <col min="1" max="1" width="12.28125" style="6" customWidth="1"/>
    <col min="2" max="2" width="23.7109375" style="43" customWidth="1"/>
    <col min="3" max="3" width="12.28125" style="43" customWidth="1"/>
    <col min="4" max="12" width="12.28125" style="6" customWidth="1"/>
    <col min="13" max="16384" width="12.28125" style="6" customWidth="1"/>
  </cols>
  <sheetData>
    <row r="3" ht="12.75" customHeight="1">
      <c r="B3" s="42" t="s">
        <v>82</v>
      </c>
    </row>
    <row r="4" ht="12.75" customHeight="1">
      <c r="B4" s="42" t="s">
        <v>47</v>
      </c>
    </row>
    <row r="5" spans="2:3" s="9" customFormat="1" ht="12" customHeight="1">
      <c r="B5" s="52"/>
      <c r="C5" s="52"/>
    </row>
    <row r="6" spans="2:12" s="9" customFormat="1" ht="36.75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s="11" customFormat="1" ht="12" customHeight="1">
      <c r="B7" s="53" t="s">
        <v>48</v>
      </c>
      <c r="C7" s="134" t="s">
        <v>104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8">
        <f>SUM(D7:K7)</f>
        <v>0</v>
      </c>
    </row>
    <row r="8" spans="2:12" s="11" customFormat="1" ht="12.75" customHeight="1">
      <c r="B8" s="54"/>
      <c r="C8" s="134" t="s">
        <v>105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8">
        <f aca="true" t="shared" si="0" ref="L8:L33">SUM(D8:K8)</f>
        <v>0</v>
      </c>
    </row>
    <row r="9" spans="2:12" s="11" customFormat="1" ht="12.75" customHeight="1">
      <c r="B9" s="43"/>
      <c r="C9" s="135" t="s">
        <v>106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8">
        <f t="shared" si="0"/>
        <v>1</v>
      </c>
    </row>
    <row r="10" spans="2:12" s="11" customFormat="1" ht="12.75" customHeight="1">
      <c r="B10" s="53" t="s">
        <v>49</v>
      </c>
      <c r="C10" s="55"/>
      <c r="D10" s="2">
        <v>6</v>
      </c>
      <c r="E10" s="2">
        <v>25</v>
      </c>
      <c r="F10" s="2">
        <v>19</v>
      </c>
      <c r="G10" s="2">
        <v>25</v>
      </c>
      <c r="H10" s="2">
        <v>114</v>
      </c>
      <c r="I10" s="2">
        <v>55</v>
      </c>
      <c r="J10" s="2">
        <v>54</v>
      </c>
      <c r="K10" s="2">
        <v>7</v>
      </c>
      <c r="L10" s="18">
        <f t="shared" si="0"/>
        <v>305</v>
      </c>
    </row>
    <row r="11" spans="2:12" s="11" customFormat="1" ht="12.75" customHeight="1">
      <c r="B11" s="53"/>
      <c r="C11" s="55"/>
      <c r="D11" s="2">
        <v>0</v>
      </c>
      <c r="E11" s="2">
        <v>26</v>
      </c>
      <c r="F11" s="2">
        <v>20</v>
      </c>
      <c r="G11" s="2">
        <v>43</v>
      </c>
      <c r="H11" s="2">
        <v>57</v>
      </c>
      <c r="I11" s="2">
        <v>68</v>
      </c>
      <c r="J11" s="2">
        <v>54</v>
      </c>
      <c r="K11" s="2">
        <v>8</v>
      </c>
      <c r="L11" s="18">
        <f t="shared" si="0"/>
        <v>276</v>
      </c>
    </row>
    <row r="12" spans="2:12" s="11" customFormat="1" ht="12.75" customHeight="1">
      <c r="B12" s="50"/>
      <c r="C12" s="55"/>
      <c r="D12" s="2">
        <v>0</v>
      </c>
      <c r="E12" s="2">
        <v>11</v>
      </c>
      <c r="F12" s="2">
        <v>11</v>
      </c>
      <c r="G12" s="2">
        <v>20</v>
      </c>
      <c r="H12" s="2">
        <v>58</v>
      </c>
      <c r="I12" s="2">
        <v>61</v>
      </c>
      <c r="J12" s="2">
        <v>50</v>
      </c>
      <c r="K12" s="2">
        <v>1</v>
      </c>
      <c r="L12" s="18">
        <f t="shared" si="0"/>
        <v>212</v>
      </c>
    </row>
    <row r="13" spans="2:12" s="11" customFormat="1" ht="12.75" customHeight="1">
      <c r="B13" s="53" t="s">
        <v>50</v>
      </c>
      <c r="C13" s="55"/>
      <c r="D13" s="2">
        <v>7</v>
      </c>
      <c r="E13" s="2">
        <v>27</v>
      </c>
      <c r="F13" s="2">
        <v>17</v>
      </c>
      <c r="G13" s="2">
        <v>45</v>
      </c>
      <c r="H13" s="2">
        <v>67</v>
      </c>
      <c r="I13" s="5">
        <v>0</v>
      </c>
      <c r="J13" s="2">
        <v>1</v>
      </c>
      <c r="K13" s="2">
        <v>10</v>
      </c>
      <c r="L13" s="18">
        <f t="shared" si="0"/>
        <v>174</v>
      </c>
    </row>
    <row r="14" spans="2:12" s="11" customFormat="1" ht="12.75" customHeight="1">
      <c r="B14" s="53"/>
      <c r="C14" s="55"/>
      <c r="D14" s="5">
        <v>11</v>
      </c>
      <c r="E14" s="2">
        <v>26</v>
      </c>
      <c r="F14" s="2">
        <v>12</v>
      </c>
      <c r="G14" s="2">
        <v>40</v>
      </c>
      <c r="H14" s="2">
        <v>42</v>
      </c>
      <c r="I14" s="5">
        <v>0</v>
      </c>
      <c r="J14" s="2">
        <v>0</v>
      </c>
      <c r="K14" s="2">
        <v>15</v>
      </c>
      <c r="L14" s="18">
        <f t="shared" si="0"/>
        <v>146</v>
      </c>
    </row>
    <row r="15" spans="2:12" s="11" customFormat="1" ht="12.75" customHeight="1">
      <c r="B15" s="50"/>
      <c r="C15" s="55"/>
      <c r="D15" s="2">
        <v>3</v>
      </c>
      <c r="E15" s="2">
        <v>35</v>
      </c>
      <c r="F15" s="2">
        <v>16</v>
      </c>
      <c r="G15" s="2">
        <v>35</v>
      </c>
      <c r="H15" s="2">
        <v>51</v>
      </c>
      <c r="I15" s="2">
        <v>0</v>
      </c>
      <c r="J15" s="2">
        <v>2</v>
      </c>
      <c r="K15" s="2">
        <v>11</v>
      </c>
      <c r="L15" s="18">
        <f t="shared" si="0"/>
        <v>153</v>
      </c>
    </row>
    <row r="16" spans="2:12" s="11" customFormat="1" ht="12.75" customHeight="1">
      <c r="B16" s="53" t="s">
        <v>51</v>
      </c>
      <c r="C16" s="55"/>
      <c r="D16" s="2">
        <v>1</v>
      </c>
      <c r="E16" s="2">
        <v>49</v>
      </c>
      <c r="F16" s="2">
        <v>13</v>
      </c>
      <c r="G16" s="2">
        <v>17</v>
      </c>
      <c r="H16" s="2">
        <v>10</v>
      </c>
      <c r="I16" s="2">
        <v>6</v>
      </c>
      <c r="J16" s="2">
        <v>4</v>
      </c>
      <c r="K16" s="2">
        <v>2</v>
      </c>
      <c r="L16" s="18">
        <f t="shared" si="0"/>
        <v>102</v>
      </c>
    </row>
    <row r="17" spans="2:12" s="11" customFormat="1" ht="12.75" customHeight="1">
      <c r="B17" s="53"/>
      <c r="C17" s="55"/>
      <c r="D17" s="2">
        <v>2</v>
      </c>
      <c r="E17" s="2">
        <v>34</v>
      </c>
      <c r="F17" s="2">
        <v>7</v>
      </c>
      <c r="G17" s="2">
        <v>7</v>
      </c>
      <c r="H17" s="2">
        <v>6</v>
      </c>
      <c r="I17" s="2">
        <v>9</v>
      </c>
      <c r="J17" s="2">
        <v>0</v>
      </c>
      <c r="K17" s="5">
        <v>0</v>
      </c>
      <c r="L17" s="18">
        <f t="shared" si="0"/>
        <v>65</v>
      </c>
    </row>
    <row r="18" spans="2:12" s="11" customFormat="1" ht="12.75" customHeight="1">
      <c r="B18" s="53"/>
      <c r="C18" s="55"/>
      <c r="D18" s="5">
        <v>0</v>
      </c>
      <c r="E18" s="2">
        <v>23</v>
      </c>
      <c r="F18" s="2">
        <v>4</v>
      </c>
      <c r="G18" s="2">
        <v>12</v>
      </c>
      <c r="H18" s="2">
        <v>13</v>
      </c>
      <c r="I18" s="2">
        <v>17</v>
      </c>
      <c r="J18" s="2">
        <v>19</v>
      </c>
      <c r="K18" s="5">
        <v>1</v>
      </c>
      <c r="L18" s="18">
        <f t="shared" si="0"/>
        <v>89</v>
      </c>
    </row>
    <row r="19" spans="2:12" s="11" customFormat="1" ht="12.75" customHeight="1">
      <c r="B19" s="53" t="s">
        <v>52</v>
      </c>
      <c r="C19" s="55"/>
      <c r="D19" s="2">
        <v>2</v>
      </c>
      <c r="E19" s="2">
        <v>8</v>
      </c>
      <c r="F19" s="2">
        <v>11</v>
      </c>
      <c r="G19" s="2">
        <v>10</v>
      </c>
      <c r="H19" s="2">
        <v>75</v>
      </c>
      <c r="I19" s="5">
        <v>0</v>
      </c>
      <c r="J19" s="5">
        <v>0</v>
      </c>
      <c r="K19" s="2">
        <v>0</v>
      </c>
      <c r="L19" s="18">
        <f t="shared" si="0"/>
        <v>106</v>
      </c>
    </row>
    <row r="20" spans="2:12" s="11" customFormat="1" ht="12.75" customHeight="1">
      <c r="B20" s="53"/>
      <c r="C20" s="55"/>
      <c r="D20" s="2">
        <v>1</v>
      </c>
      <c r="E20" s="2">
        <v>9</v>
      </c>
      <c r="F20" s="2">
        <v>7</v>
      </c>
      <c r="G20" s="2">
        <v>7</v>
      </c>
      <c r="H20" s="2">
        <v>93</v>
      </c>
      <c r="I20" s="5">
        <v>1</v>
      </c>
      <c r="J20" s="5">
        <v>0</v>
      </c>
      <c r="K20" s="5">
        <v>0</v>
      </c>
      <c r="L20" s="18">
        <f t="shared" si="0"/>
        <v>118</v>
      </c>
    </row>
    <row r="21" spans="2:12" s="11" customFormat="1" ht="12.75" customHeight="1">
      <c r="B21" s="50"/>
      <c r="C21" s="55"/>
      <c r="D21" s="2">
        <v>0</v>
      </c>
      <c r="E21" s="2">
        <v>10</v>
      </c>
      <c r="F21" s="2">
        <v>11</v>
      </c>
      <c r="G21" s="2">
        <v>6</v>
      </c>
      <c r="H21" s="2">
        <v>87</v>
      </c>
      <c r="I21" s="5">
        <v>0</v>
      </c>
      <c r="J21" s="5">
        <v>0</v>
      </c>
      <c r="K21" s="5">
        <v>0</v>
      </c>
      <c r="L21" s="18">
        <f t="shared" si="0"/>
        <v>114</v>
      </c>
    </row>
    <row r="22" spans="2:12" s="11" customFormat="1" ht="12.75" customHeight="1">
      <c r="B22" s="53" t="s">
        <v>53</v>
      </c>
      <c r="C22" s="55"/>
      <c r="D22" s="2">
        <v>1</v>
      </c>
      <c r="E22" s="2">
        <v>61</v>
      </c>
      <c r="F22" s="2">
        <v>20</v>
      </c>
      <c r="G22" s="2">
        <v>34</v>
      </c>
      <c r="H22" s="2">
        <v>32</v>
      </c>
      <c r="I22" s="2">
        <v>1</v>
      </c>
      <c r="J22" s="5">
        <v>1</v>
      </c>
      <c r="K22" s="2">
        <v>6</v>
      </c>
      <c r="L22" s="18">
        <f t="shared" si="0"/>
        <v>156</v>
      </c>
    </row>
    <row r="23" spans="2:12" s="11" customFormat="1" ht="12.75" customHeight="1">
      <c r="B23" s="53"/>
      <c r="C23" s="55"/>
      <c r="D23" s="2">
        <v>1</v>
      </c>
      <c r="E23" s="2">
        <v>31</v>
      </c>
      <c r="F23" s="2">
        <v>6</v>
      </c>
      <c r="G23" s="2">
        <v>30</v>
      </c>
      <c r="H23" s="2">
        <v>17</v>
      </c>
      <c r="I23" s="2">
        <v>0</v>
      </c>
      <c r="J23" s="2">
        <v>2</v>
      </c>
      <c r="K23" s="2">
        <v>3</v>
      </c>
      <c r="L23" s="18">
        <f t="shared" si="0"/>
        <v>90</v>
      </c>
    </row>
    <row r="24" spans="2:12" s="11" customFormat="1" ht="12.75" customHeight="1">
      <c r="B24" s="53"/>
      <c r="C24" s="55"/>
      <c r="D24" s="2">
        <v>3</v>
      </c>
      <c r="E24" s="2">
        <v>35</v>
      </c>
      <c r="F24" s="2">
        <v>10</v>
      </c>
      <c r="G24" s="2">
        <v>28</v>
      </c>
      <c r="H24" s="2">
        <v>20</v>
      </c>
      <c r="I24" s="2">
        <v>1</v>
      </c>
      <c r="J24" s="2">
        <v>0</v>
      </c>
      <c r="K24" s="2">
        <v>5</v>
      </c>
      <c r="L24" s="18">
        <f t="shared" si="0"/>
        <v>102</v>
      </c>
    </row>
    <row r="25" spans="2:12" s="11" customFormat="1" ht="12.75" customHeight="1">
      <c r="B25" s="53" t="s">
        <v>54</v>
      </c>
      <c r="C25" s="55"/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2">
        <v>0</v>
      </c>
      <c r="J25" s="5">
        <v>0</v>
      </c>
      <c r="K25" s="5">
        <v>0</v>
      </c>
      <c r="L25" s="18">
        <f t="shared" si="0"/>
        <v>1</v>
      </c>
    </row>
    <row r="26" spans="2:12" s="11" customFormat="1" ht="12.75" customHeight="1">
      <c r="B26" s="53"/>
      <c r="C26" s="55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">
        <v>0</v>
      </c>
      <c r="J26" s="5">
        <v>0</v>
      </c>
      <c r="K26" s="5">
        <v>0</v>
      </c>
      <c r="L26" s="18">
        <f t="shared" si="0"/>
        <v>0</v>
      </c>
    </row>
    <row r="27" spans="2:12" s="11" customFormat="1" ht="12.75" customHeight="1">
      <c r="B27" s="53"/>
      <c r="C27" s="55"/>
      <c r="D27" s="5">
        <v>0</v>
      </c>
      <c r="E27" s="5">
        <v>0</v>
      </c>
      <c r="F27" s="5">
        <v>1</v>
      </c>
      <c r="G27" s="5">
        <v>0</v>
      </c>
      <c r="H27" s="5">
        <v>1</v>
      </c>
      <c r="I27" s="2">
        <v>0</v>
      </c>
      <c r="J27" s="5">
        <v>0</v>
      </c>
      <c r="K27" s="5">
        <v>0</v>
      </c>
      <c r="L27" s="18">
        <f t="shared" si="0"/>
        <v>2</v>
      </c>
    </row>
    <row r="28" spans="2:12" s="11" customFormat="1" ht="12.75" customHeight="1">
      <c r="B28" s="53" t="s">
        <v>55</v>
      </c>
      <c r="C28" s="5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3">
        <v>0</v>
      </c>
      <c r="J28" s="5">
        <v>0</v>
      </c>
      <c r="K28" s="5">
        <v>0</v>
      </c>
      <c r="L28" s="18">
        <f t="shared" si="0"/>
        <v>0</v>
      </c>
    </row>
    <row r="29" spans="2:12" s="11" customFormat="1" ht="12.75" customHeight="1">
      <c r="B29" s="50"/>
      <c r="C29" s="55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2">
        <v>0</v>
      </c>
      <c r="L29" s="18">
        <f t="shared" si="0"/>
        <v>0</v>
      </c>
    </row>
    <row r="30" spans="2:12" s="11" customFormat="1" ht="12.75" customHeight="1">
      <c r="B30" s="53"/>
      <c r="C30" s="55"/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2">
        <v>0</v>
      </c>
      <c r="K30" s="5">
        <v>0</v>
      </c>
      <c r="L30" s="18">
        <f t="shared" si="0"/>
        <v>1</v>
      </c>
    </row>
    <row r="31" spans="2:12" s="11" customFormat="1" ht="12.75" customHeight="1">
      <c r="B31" s="53" t="s">
        <v>6</v>
      </c>
      <c r="C31" s="55"/>
      <c r="D31" s="5">
        <v>0</v>
      </c>
      <c r="E31" s="2">
        <v>0</v>
      </c>
      <c r="F31" s="5">
        <v>1</v>
      </c>
      <c r="G31" s="2">
        <v>3</v>
      </c>
      <c r="H31" s="2">
        <v>59</v>
      </c>
      <c r="I31" s="5">
        <v>0</v>
      </c>
      <c r="J31" s="5">
        <v>0</v>
      </c>
      <c r="K31" s="5">
        <v>1</v>
      </c>
      <c r="L31" s="18">
        <f t="shared" si="0"/>
        <v>64</v>
      </c>
    </row>
    <row r="32" spans="2:12" s="11" customFormat="1" ht="12.75" customHeight="1">
      <c r="B32" s="53"/>
      <c r="C32" s="55"/>
      <c r="D32" s="5">
        <v>0</v>
      </c>
      <c r="E32" s="2">
        <v>2</v>
      </c>
      <c r="F32" s="2">
        <v>0</v>
      </c>
      <c r="G32" s="2">
        <v>2</v>
      </c>
      <c r="H32" s="2">
        <v>56</v>
      </c>
      <c r="I32" s="95">
        <v>0</v>
      </c>
      <c r="J32" s="5">
        <v>0</v>
      </c>
      <c r="K32" s="5">
        <v>0</v>
      </c>
      <c r="L32" s="18">
        <f t="shared" si="0"/>
        <v>60</v>
      </c>
    </row>
    <row r="33" spans="2:12" s="11" customFormat="1" ht="12.75" customHeight="1">
      <c r="B33" s="53"/>
      <c r="C33" s="55"/>
      <c r="D33" s="5">
        <v>0</v>
      </c>
      <c r="E33" s="5">
        <v>1</v>
      </c>
      <c r="F33" s="2">
        <v>0</v>
      </c>
      <c r="G33" s="5">
        <v>3</v>
      </c>
      <c r="H33" s="2">
        <v>71</v>
      </c>
      <c r="I33" s="5">
        <v>2</v>
      </c>
      <c r="J33" s="5">
        <v>0</v>
      </c>
      <c r="K33" s="5">
        <v>0</v>
      </c>
      <c r="L33" s="18">
        <f t="shared" si="0"/>
        <v>77</v>
      </c>
    </row>
    <row r="34" spans="2:13" ht="12.75" customHeight="1">
      <c r="B34" s="58" t="s">
        <v>7</v>
      </c>
      <c r="C34" s="57"/>
      <c r="D34" s="23">
        <f>D7+D10+D13+D16+D19+D22+D25+D28+D31</f>
        <v>17</v>
      </c>
      <c r="E34" s="23">
        <f aca="true" t="shared" si="1" ref="E34:L34">E7+E10+E13+E16+E19+E22+E25+E28+E31</f>
        <v>170</v>
      </c>
      <c r="F34" s="23">
        <f t="shared" si="1"/>
        <v>81</v>
      </c>
      <c r="G34" s="23">
        <f t="shared" si="1"/>
        <v>134</v>
      </c>
      <c r="H34" s="23">
        <f t="shared" si="1"/>
        <v>358</v>
      </c>
      <c r="I34" s="23">
        <f t="shared" si="1"/>
        <v>62</v>
      </c>
      <c r="J34" s="23">
        <f t="shared" si="1"/>
        <v>60</v>
      </c>
      <c r="K34" s="23">
        <f>K7+K10+K13+K16+K19+K22+K25+K28+K31</f>
        <v>26</v>
      </c>
      <c r="L34" s="23">
        <f t="shared" si="1"/>
        <v>908</v>
      </c>
      <c r="M34" s="11"/>
    </row>
    <row r="35" spans="3:13" ht="12.75" customHeight="1">
      <c r="C35" s="57"/>
      <c r="D35" s="23">
        <f>D8+D11+D14+D17+D20+D23+D26+D29+D32</f>
        <v>15</v>
      </c>
      <c r="E35" s="23">
        <f aca="true" t="shared" si="2" ref="E35:L36">E8+E11+E14+E17+E20+E23+E26+E29+E32</f>
        <v>128</v>
      </c>
      <c r="F35" s="23">
        <f t="shared" si="2"/>
        <v>52</v>
      </c>
      <c r="G35" s="23">
        <f t="shared" si="2"/>
        <v>129</v>
      </c>
      <c r="H35" s="23">
        <f t="shared" si="2"/>
        <v>271</v>
      </c>
      <c r="I35" s="23">
        <f t="shared" si="2"/>
        <v>78</v>
      </c>
      <c r="J35" s="23">
        <f t="shared" si="2"/>
        <v>56</v>
      </c>
      <c r="K35" s="23">
        <f>K8+K11+K14+K17+K20+K23+K26+K29+K32</f>
        <v>26</v>
      </c>
      <c r="L35" s="23">
        <f t="shared" si="2"/>
        <v>755</v>
      </c>
      <c r="M35" s="11"/>
    </row>
    <row r="36" spans="3:13" ht="12.75" customHeight="1">
      <c r="C36" s="57"/>
      <c r="D36" s="23">
        <f>D9+D12+D15+D18+D21+D24+D27+D30+D33</f>
        <v>6</v>
      </c>
      <c r="E36" s="23">
        <f aca="true" t="shared" si="3" ref="E36:L36">E9+E12+E15+E18+E21+E24+E27+E30+E33</f>
        <v>115</v>
      </c>
      <c r="F36" s="23">
        <f t="shared" si="3"/>
        <v>53</v>
      </c>
      <c r="G36" s="23">
        <f t="shared" si="3"/>
        <v>106</v>
      </c>
      <c r="H36" s="23">
        <f t="shared" si="3"/>
        <v>301</v>
      </c>
      <c r="I36" s="23">
        <f t="shared" si="2"/>
        <v>81</v>
      </c>
      <c r="J36" s="23">
        <f t="shared" si="3"/>
        <v>71</v>
      </c>
      <c r="K36" s="23">
        <f>K9+K12+K15+K18+K21+K24+K27+K30+K33</f>
        <v>18</v>
      </c>
      <c r="L36" s="23">
        <f t="shared" si="3"/>
        <v>751</v>
      </c>
      <c r="M36" s="11"/>
    </row>
    <row r="37" ht="12.75" customHeight="1">
      <c r="M37" s="11"/>
    </row>
    <row r="38" ht="12.75" customHeight="1">
      <c r="M38" s="11"/>
    </row>
    <row r="39" ht="12.75" customHeight="1">
      <c r="M39" s="11"/>
    </row>
    <row r="40" spans="2:13" ht="12.75" customHeight="1">
      <c r="B40" s="70" t="s">
        <v>103</v>
      </c>
      <c r="C40" s="55"/>
      <c r="D40" s="24"/>
      <c r="E40" s="24"/>
      <c r="F40" s="24"/>
      <c r="G40" s="24"/>
      <c r="H40" s="24"/>
      <c r="I40" s="24"/>
      <c r="J40" s="24"/>
      <c r="K40" s="24"/>
      <c r="L40" s="24"/>
      <c r="M40" s="11"/>
    </row>
    <row r="50" spans="2:3" s="9" customFormat="1" ht="15">
      <c r="B50" s="52"/>
      <c r="C50" s="5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L50"/>
  <sheetViews>
    <sheetView zoomScale="93" zoomScaleNormal="93" zoomScalePageLayoutView="0" workbookViewId="0" topLeftCell="A1">
      <selection activeCell="B7" sqref="B7:L7"/>
    </sheetView>
  </sheetViews>
  <sheetFormatPr defaultColWidth="9.140625" defaultRowHeight="12.75"/>
  <cols>
    <col min="1" max="1" width="9.140625" style="6" customWidth="1"/>
    <col min="2" max="2" width="20.7109375" style="43" bestFit="1" customWidth="1"/>
    <col min="3" max="3" width="9.140625" style="43" customWidth="1"/>
    <col min="4" max="12" width="14.7109375" style="6" customWidth="1"/>
    <col min="13" max="16384" width="9.140625" style="6" customWidth="1"/>
  </cols>
  <sheetData>
    <row r="3" ht="12.75" customHeight="1">
      <c r="B3" s="51" t="s">
        <v>83</v>
      </c>
    </row>
    <row r="4" ht="12.75" customHeight="1">
      <c r="B4" s="51" t="s">
        <v>56</v>
      </c>
    </row>
    <row r="5" spans="2:3" s="9" customFormat="1" ht="12.75" customHeight="1">
      <c r="B5" s="51"/>
      <c r="C5" s="52"/>
    </row>
    <row r="6" s="9" customFormat="1" ht="19.5" customHeight="1">
      <c r="B6" s="52" t="s">
        <v>13</v>
      </c>
    </row>
    <row r="7" spans="2:12" ht="48.75" customHeight="1">
      <c r="B7" s="147" t="s">
        <v>109</v>
      </c>
      <c r="C7" s="148" t="s">
        <v>110</v>
      </c>
      <c r="D7" s="144" t="s">
        <v>58</v>
      </c>
      <c r="E7" s="144" t="s">
        <v>59</v>
      </c>
      <c r="F7" s="144" t="s">
        <v>60</v>
      </c>
      <c r="G7" s="144" t="s">
        <v>61</v>
      </c>
      <c r="H7" s="144" t="s">
        <v>62</v>
      </c>
      <c r="I7" s="144" t="s">
        <v>63</v>
      </c>
      <c r="J7" s="144" t="s">
        <v>64</v>
      </c>
      <c r="K7" s="144" t="s">
        <v>69</v>
      </c>
      <c r="L7" s="144" t="s">
        <v>65</v>
      </c>
    </row>
    <row r="8" spans="2:12" s="11" customFormat="1" ht="12.75" customHeight="1">
      <c r="B8" s="53" t="s">
        <v>48</v>
      </c>
      <c r="C8" s="134" t="s">
        <v>104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0">
        <v>0</v>
      </c>
      <c r="J8" s="19">
        <v>0</v>
      </c>
      <c r="K8" s="19">
        <v>0</v>
      </c>
      <c r="L8" s="21">
        <f>SUM(D8:K8)</f>
        <v>0</v>
      </c>
    </row>
    <row r="9" spans="2:12" s="11" customFormat="1" ht="12.75" customHeight="1">
      <c r="B9" s="54"/>
      <c r="C9" s="134" t="s">
        <v>105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19">
        <v>0</v>
      </c>
      <c r="K9" s="19">
        <v>0</v>
      </c>
      <c r="L9" s="21">
        <f aca="true" t="shared" si="0" ref="L9:L34">SUM(D9:K9)</f>
        <v>0</v>
      </c>
    </row>
    <row r="10" spans="2:12" s="11" customFormat="1" ht="12.75" customHeight="1">
      <c r="B10" s="50"/>
      <c r="C10" s="135" t="s">
        <v>106</v>
      </c>
      <c r="D10" s="19">
        <v>0</v>
      </c>
      <c r="E10" s="19">
        <v>0</v>
      </c>
      <c r="F10" s="19">
        <v>0</v>
      </c>
      <c r="G10" s="19">
        <v>6.5</v>
      </c>
      <c r="H10" s="19">
        <v>0</v>
      </c>
      <c r="I10" s="20">
        <v>0</v>
      </c>
      <c r="J10" s="19">
        <v>0</v>
      </c>
      <c r="K10" s="19">
        <v>0</v>
      </c>
      <c r="L10" s="21">
        <f t="shared" si="0"/>
        <v>6.5</v>
      </c>
    </row>
    <row r="11" spans="2:12" s="11" customFormat="1" ht="12.75" customHeight="1">
      <c r="B11" s="53" t="s">
        <v>49</v>
      </c>
      <c r="C11" s="55"/>
      <c r="D11" s="19">
        <v>0.195</v>
      </c>
      <c r="E11" s="20">
        <v>1.1499</v>
      </c>
      <c r="F11" s="20">
        <v>0.73691</v>
      </c>
      <c r="G11" s="20">
        <v>2.0016</v>
      </c>
      <c r="H11" s="20">
        <v>6.314647</v>
      </c>
      <c r="I11" s="20">
        <v>11.1044</v>
      </c>
      <c r="J11" s="20">
        <v>5.149095</v>
      </c>
      <c r="K11" s="20">
        <v>0.416</v>
      </c>
      <c r="L11" s="21">
        <f t="shared" si="0"/>
        <v>27.067552</v>
      </c>
    </row>
    <row r="12" spans="2:12" s="11" customFormat="1" ht="12.75" customHeight="1">
      <c r="B12" s="53"/>
      <c r="C12" s="55"/>
      <c r="D12" s="20">
        <v>0</v>
      </c>
      <c r="E12" s="20">
        <v>1.319814</v>
      </c>
      <c r="F12" s="20">
        <v>1.081</v>
      </c>
      <c r="G12" s="20">
        <v>2.9601</v>
      </c>
      <c r="H12" s="20">
        <v>3.5107</v>
      </c>
      <c r="I12" s="20">
        <v>7.64403</v>
      </c>
      <c r="J12" s="20">
        <v>6.321612</v>
      </c>
      <c r="K12" s="20">
        <v>0.5803</v>
      </c>
      <c r="L12" s="21">
        <f t="shared" si="0"/>
        <v>23.417556000000005</v>
      </c>
    </row>
    <row r="13" spans="2:12" s="11" customFormat="1" ht="12.75" customHeight="1">
      <c r="B13" s="50"/>
      <c r="C13" s="55"/>
      <c r="D13" s="20">
        <v>0</v>
      </c>
      <c r="E13" s="20">
        <v>0.341416</v>
      </c>
      <c r="F13" s="20">
        <v>0.7059</v>
      </c>
      <c r="G13" s="20">
        <v>1.37</v>
      </c>
      <c r="H13" s="20">
        <v>3.4832</v>
      </c>
      <c r="I13" s="20">
        <v>7.6519</v>
      </c>
      <c r="J13" s="20">
        <v>6.437882</v>
      </c>
      <c r="K13" s="20">
        <v>0.0925</v>
      </c>
      <c r="L13" s="21">
        <f t="shared" si="0"/>
        <v>20.082798000000004</v>
      </c>
    </row>
    <row r="14" spans="2:12" s="11" customFormat="1" ht="12.75" customHeight="1">
      <c r="B14" s="53" t="s">
        <v>50</v>
      </c>
      <c r="C14" s="55"/>
      <c r="D14" s="20">
        <v>0.417</v>
      </c>
      <c r="E14" s="20">
        <v>4.14865</v>
      </c>
      <c r="F14" s="20">
        <v>2.0126</v>
      </c>
      <c r="G14" s="20">
        <v>3.38817</v>
      </c>
      <c r="H14" s="20">
        <v>5.9496</v>
      </c>
      <c r="I14" s="20">
        <v>0</v>
      </c>
      <c r="J14" s="20">
        <v>0.058</v>
      </c>
      <c r="K14" s="20">
        <v>0.8765</v>
      </c>
      <c r="L14" s="21">
        <f t="shared" si="0"/>
        <v>16.85052</v>
      </c>
    </row>
    <row r="15" spans="2:12" s="11" customFormat="1" ht="12.75" customHeight="1">
      <c r="B15" s="53"/>
      <c r="C15" s="55"/>
      <c r="D15" s="20">
        <v>0.971</v>
      </c>
      <c r="E15" s="20">
        <v>1.9975</v>
      </c>
      <c r="F15" s="20">
        <v>1.0503</v>
      </c>
      <c r="G15" s="20">
        <v>3.7677</v>
      </c>
      <c r="H15" s="20">
        <v>3.8415</v>
      </c>
      <c r="I15" s="20">
        <v>0</v>
      </c>
      <c r="J15" s="19">
        <v>0</v>
      </c>
      <c r="K15" s="20">
        <v>0.98695</v>
      </c>
      <c r="L15" s="21">
        <f t="shared" si="0"/>
        <v>12.61495</v>
      </c>
    </row>
    <row r="16" spans="2:12" s="11" customFormat="1" ht="12.75" customHeight="1">
      <c r="B16" s="50"/>
      <c r="C16" s="55"/>
      <c r="D16" s="20">
        <v>0.14389</v>
      </c>
      <c r="E16" s="20">
        <v>3.07465</v>
      </c>
      <c r="F16" s="20">
        <v>2.51745</v>
      </c>
      <c r="G16" s="20">
        <v>2.4144</v>
      </c>
      <c r="H16" s="20">
        <v>3.4176</v>
      </c>
      <c r="I16" s="19">
        <v>0</v>
      </c>
      <c r="J16" s="20">
        <v>1.172414</v>
      </c>
      <c r="K16" s="20">
        <v>1.05975</v>
      </c>
      <c r="L16" s="21">
        <f t="shared" si="0"/>
        <v>13.800154</v>
      </c>
    </row>
    <row r="17" spans="2:12" s="11" customFormat="1" ht="12.75" customHeight="1">
      <c r="B17" s="53" t="s">
        <v>51</v>
      </c>
      <c r="C17" s="55"/>
      <c r="D17" s="20">
        <v>0.4725</v>
      </c>
      <c r="E17" s="20">
        <v>9.062206</v>
      </c>
      <c r="F17" s="20">
        <v>0.71978</v>
      </c>
      <c r="G17" s="20">
        <v>1.776</v>
      </c>
      <c r="H17" s="20">
        <v>1.1455</v>
      </c>
      <c r="I17" s="20">
        <v>1.73236</v>
      </c>
      <c r="J17" s="20">
        <v>0.432</v>
      </c>
      <c r="K17" s="20">
        <v>0.209</v>
      </c>
      <c r="L17" s="21">
        <f t="shared" si="0"/>
        <v>15.549346</v>
      </c>
    </row>
    <row r="18" spans="2:12" s="11" customFormat="1" ht="12.75" customHeight="1">
      <c r="B18" s="53"/>
      <c r="C18" s="55"/>
      <c r="D18" s="20">
        <v>0.339</v>
      </c>
      <c r="E18" s="20">
        <v>3.5595</v>
      </c>
      <c r="F18" s="19">
        <v>0.782</v>
      </c>
      <c r="G18" s="20">
        <v>0.577</v>
      </c>
      <c r="H18" s="20">
        <v>0.9035</v>
      </c>
      <c r="I18" s="20">
        <v>1.916</v>
      </c>
      <c r="J18" s="20">
        <v>0</v>
      </c>
      <c r="K18" s="19">
        <v>0</v>
      </c>
      <c r="L18" s="21">
        <f t="shared" si="0"/>
        <v>8.077</v>
      </c>
    </row>
    <row r="19" spans="2:12" s="11" customFormat="1" ht="12.75" customHeight="1">
      <c r="B19" s="53"/>
      <c r="C19" s="55"/>
      <c r="D19" s="20">
        <v>0</v>
      </c>
      <c r="E19" s="20">
        <v>2.40985</v>
      </c>
      <c r="F19" s="20">
        <v>0.7897</v>
      </c>
      <c r="G19" s="20">
        <v>0.7713</v>
      </c>
      <c r="H19" s="20">
        <v>1.416</v>
      </c>
      <c r="I19" s="20">
        <v>3.259152</v>
      </c>
      <c r="J19" s="20">
        <v>5.6322</v>
      </c>
      <c r="K19" s="20">
        <v>0.072</v>
      </c>
      <c r="L19" s="21">
        <f t="shared" si="0"/>
        <v>14.350202</v>
      </c>
    </row>
    <row r="20" spans="2:12" s="11" customFormat="1" ht="12.75" customHeight="1">
      <c r="B20" s="53" t="s">
        <v>52</v>
      </c>
      <c r="C20" s="55"/>
      <c r="D20" s="20">
        <v>0.103</v>
      </c>
      <c r="E20" s="20">
        <v>0.678</v>
      </c>
      <c r="F20" s="20">
        <v>0.3519</v>
      </c>
      <c r="G20" s="20">
        <v>0.48084</v>
      </c>
      <c r="H20" s="20">
        <v>3.495433</v>
      </c>
      <c r="I20" s="19">
        <v>0</v>
      </c>
      <c r="J20" s="19">
        <v>0</v>
      </c>
      <c r="K20" s="20">
        <v>0</v>
      </c>
      <c r="L20" s="21">
        <f t="shared" si="0"/>
        <v>5.109173</v>
      </c>
    </row>
    <row r="21" spans="2:12" s="11" customFormat="1" ht="12.75" customHeight="1">
      <c r="B21" s="53"/>
      <c r="C21" s="55"/>
      <c r="D21" s="20">
        <v>0.087</v>
      </c>
      <c r="E21" s="20">
        <v>0.388</v>
      </c>
      <c r="F21" s="20">
        <v>0.3139</v>
      </c>
      <c r="G21" s="20">
        <v>0.3475</v>
      </c>
      <c r="H21" s="20">
        <v>3.901983</v>
      </c>
      <c r="I21" s="20">
        <v>0.017</v>
      </c>
      <c r="J21" s="19">
        <v>0</v>
      </c>
      <c r="K21" s="20">
        <v>0</v>
      </c>
      <c r="L21" s="21">
        <f t="shared" si="0"/>
        <v>5.055383</v>
      </c>
    </row>
    <row r="22" spans="2:12" s="11" customFormat="1" ht="12.75" customHeight="1">
      <c r="B22" s="50"/>
      <c r="C22" s="55"/>
      <c r="D22" s="20">
        <v>0</v>
      </c>
      <c r="E22" s="20">
        <v>0.6006</v>
      </c>
      <c r="F22" s="20">
        <v>0.3395</v>
      </c>
      <c r="G22" s="20">
        <v>0.13143</v>
      </c>
      <c r="H22" s="20">
        <v>4.1967</v>
      </c>
      <c r="I22" s="19">
        <v>0</v>
      </c>
      <c r="J22" s="19">
        <v>0</v>
      </c>
      <c r="K22" s="20">
        <v>0</v>
      </c>
      <c r="L22" s="21">
        <f t="shared" si="0"/>
        <v>5.26823</v>
      </c>
    </row>
    <row r="23" spans="2:12" s="11" customFormat="1" ht="12.75" customHeight="1">
      <c r="B23" s="53" t="s">
        <v>53</v>
      </c>
      <c r="C23" s="55"/>
      <c r="D23" s="20">
        <v>0.03</v>
      </c>
      <c r="E23" s="20">
        <v>2.55254</v>
      </c>
      <c r="F23" s="20">
        <v>1.17055</v>
      </c>
      <c r="G23" s="20">
        <v>1.284</v>
      </c>
      <c r="H23" s="20">
        <v>2.4925</v>
      </c>
      <c r="I23" s="20">
        <v>0.05</v>
      </c>
      <c r="J23" s="20">
        <v>0.044</v>
      </c>
      <c r="K23" s="20">
        <v>0.2415</v>
      </c>
      <c r="L23" s="21">
        <f t="shared" si="0"/>
        <v>7.86509</v>
      </c>
    </row>
    <row r="24" spans="2:12" s="11" customFormat="1" ht="12.75" customHeight="1">
      <c r="B24" s="53"/>
      <c r="C24" s="55"/>
      <c r="D24" s="20">
        <v>0.06</v>
      </c>
      <c r="E24" s="20">
        <v>1.251</v>
      </c>
      <c r="F24" s="20">
        <v>0.2955</v>
      </c>
      <c r="G24" s="20">
        <v>1.4335</v>
      </c>
      <c r="H24" s="20">
        <v>1.199</v>
      </c>
      <c r="I24" s="20">
        <v>0</v>
      </c>
      <c r="J24" s="20">
        <v>0.078</v>
      </c>
      <c r="K24" s="20">
        <v>0.3053</v>
      </c>
      <c r="L24" s="21">
        <f t="shared" si="0"/>
        <v>4.6223</v>
      </c>
    </row>
    <row r="25" spans="2:12" s="11" customFormat="1" ht="12.75" customHeight="1">
      <c r="B25" s="53"/>
      <c r="C25" s="55"/>
      <c r="D25" s="20">
        <v>0.132</v>
      </c>
      <c r="E25" s="20">
        <v>1.815967</v>
      </c>
      <c r="F25" s="20">
        <v>0.5384</v>
      </c>
      <c r="G25" s="20">
        <v>1.2675</v>
      </c>
      <c r="H25" s="20">
        <v>1.916</v>
      </c>
      <c r="I25" s="20">
        <v>0.167</v>
      </c>
      <c r="J25" s="19">
        <v>0</v>
      </c>
      <c r="K25" s="20">
        <v>0.312</v>
      </c>
      <c r="L25" s="21">
        <f t="shared" si="0"/>
        <v>6.148867</v>
      </c>
    </row>
    <row r="26" spans="2:12" s="11" customFormat="1" ht="12.75" customHeight="1">
      <c r="B26" s="53" t="s">
        <v>54</v>
      </c>
      <c r="C26" s="55"/>
      <c r="D26" s="22">
        <v>0</v>
      </c>
      <c r="E26" s="22">
        <v>0</v>
      </c>
      <c r="F26" s="22">
        <v>0</v>
      </c>
      <c r="G26" s="22">
        <v>0</v>
      </c>
      <c r="H26" s="22">
        <v>0.09</v>
      </c>
      <c r="I26" s="20">
        <v>0</v>
      </c>
      <c r="J26" s="19">
        <v>0</v>
      </c>
      <c r="K26" s="22">
        <v>0</v>
      </c>
      <c r="L26" s="21">
        <f t="shared" si="0"/>
        <v>0.09</v>
      </c>
    </row>
    <row r="27" spans="2:12" s="11" customFormat="1" ht="12.75" customHeight="1">
      <c r="B27" s="53"/>
      <c r="C27" s="55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0">
        <v>0</v>
      </c>
      <c r="J27" s="19">
        <v>0</v>
      </c>
      <c r="K27" s="22">
        <v>0</v>
      </c>
      <c r="L27" s="21">
        <f t="shared" si="0"/>
        <v>0</v>
      </c>
    </row>
    <row r="28" spans="2:12" s="11" customFormat="1" ht="12.75" customHeight="1">
      <c r="B28" s="53"/>
      <c r="C28" s="55"/>
      <c r="D28" s="19">
        <v>0</v>
      </c>
      <c r="E28" s="19">
        <v>0</v>
      </c>
      <c r="F28" s="19">
        <v>0.069</v>
      </c>
      <c r="G28" s="19">
        <v>0</v>
      </c>
      <c r="H28" s="19">
        <v>0.081</v>
      </c>
      <c r="I28" s="20">
        <v>0</v>
      </c>
      <c r="J28" s="19">
        <v>0</v>
      </c>
      <c r="K28" s="19">
        <v>0</v>
      </c>
      <c r="L28" s="21">
        <f t="shared" si="0"/>
        <v>0.15000000000000002</v>
      </c>
    </row>
    <row r="29" spans="2:12" s="11" customFormat="1" ht="12.75" customHeight="1">
      <c r="B29" s="53" t="s">
        <v>55</v>
      </c>
      <c r="C29" s="55"/>
      <c r="D29" s="19">
        <v>0</v>
      </c>
      <c r="E29" s="19">
        <v>0</v>
      </c>
      <c r="F29" s="19">
        <v>0</v>
      </c>
      <c r="G29" s="19">
        <v>0</v>
      </c>
      <c r="H29" s="20">
        <v>0</v>
      </c>
      <c r="I29" s="19">
        <v>0</v>
      </c>
      <c r="J29" s="19">
        <v>0</v>
      </c>
      <c r="K29" s="20">
        <v>0</v>
      </c>
      <c r="L29" s="21">
        <f t="shared" si="0"/>
        <v>0</v>
      </c>
    </row>
    <row r="30" spans="2:12" s="11" customFormat="1" ht="12.75" customHeight="1">
      <c r="B30" s="50"/>
      <c r="C30" s="55"/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19">
        <v>0</v>
      </c>
      <c r="J30" s="19">
        <v>0</v>
      </c>
      <c r="K30" s="22">
        <v>0</v>
      </c>
      <c r="L30" s="21">
        <f t="shared" si="0"/>
        <v>0</v>
      </c>
    </row>
    <row r="31" spans="2:12" s="11" customFormat="1" ht="12.75" customHeight="1">
      <c r="B31" s="53"/>
      <c r="C31" s="55"/>
      <c r="D31" s="19">
        <v>0</v>
      </c>
      <c r="E31" s="19">
        <v>0</v>
      </c>
      <c r="F31" s="19">
        <v>0</v>
      </c>
      <c r="G31" s="19">
        <v>0.0225</v>
      </c>
      <c r="H31" s="20">
        <v>0</v>
      </c>
      <c r="I31" s="19">
        <v>0</v>
      </c>
      <c r="J31" s="19">
        <v>0</v>
      </c>
      <c r="K31" s="22">
        <v>0</v>
      </c>
      <c r="L31" s="21">
        <f t="shared" si="0"/>
        <v>0.0225</v>
      </c>
    </row>
    <row r="32" spans="2:12" s="11" customFormat="1" ht="12.75" customHeight="1">
      <c r="B32" s="53" t="s">
        <v>6</v>
      </c>
      <c r="C32" s="55"/>
      <c r="D32" s="20">
        <v>0</v>
      </c>
      <c r="E32" s="19">
        <v>0</v>
      </c>
      <c r="F32" s="20">
        <v>0.047</v>
      </c>
      <c r="G32" s="20">
        <v>0.349</v>
      </c>
      <c r="H32" s="20">
        <v>4.8715</v>
      </c>
      <c r="I32" s="20">
        <v>0</v>
      </c>
      <c r="J32" s="19">
        <v>0</v>
      </c>
      <c r="K32" s="19">
        <v>0.08</v>
      </c>
      <c r="L32" s="21">
        <f t="shared" si="0"/>
        <v>5.3475</v>
      </c>
    </row>
    <row r="33" spans="2:12" s="11" customFormat="1" ht="12.75" customHeight="1">
      <c r="B33" s="53"/>
      <c r="C33" s="55"/>
      <c r="D33" s="19">
        <v>0</v>
      </c>
      <c r="E33" s="20">
        <v>0.0804</v>
      </c>
      <c r="F33" s="20">
        <v>0</v>
      </c>
      <c r="G33" s="20">
        <v>0.15</v>
      </c>
      <c r="H33" s="20">
        <v>3.6692</v>
      </c>
      <c r="I33" s="19">
        <v>0</v>
      </c>
      <c r="J33" s="19">
        <v>0</v>
      </c>
      <c r="K33" s="19">
        <v>0</v>
      </c>
      <c r="L33" s="21">
        <f t="shared" si="0"/>
        <v>3.8996</v>
      </c>
    </row>
    <row r="34" spans="2:12" s="11" customFormat="1" ht="12.75" customHeight="1">
      <c r="B34" s="53"/>
      <c r="C34" s="55"/>
      <c r="D34" s="19">
        <v>0</v>
      </c>
      <c r="E34" s="20">
        <v>0.0122</v>
      </c>
      <c r="F34" s="19">
        <v>0</v>
      </c>
      <c r="G34" s="20">
        <v>0.2494</v>
      </c>
      <c r="H34" s="20">
        <v>4.872999</v>
      </c>
      <c r="I34" s="19">
        <v>0.233</v>
      </c>
      <c r="J34" s="19">
        <v>0</v>
      </c>
      <c r="K34" s="19">
        <v>0</v>
      </c>
      <c r="L34" s="21">
        <f t="shared" si="0"/>
        <v>5.367598999999999</v>
      </c>
    </row>
    <row r="35" spans="2:12" s="11" customFormat="1" ht="12.75" customHeight="1">
      <c r="B35" s="56" t="s">
        <v>7</v>
      </c>
      <c r="C35" s="57"/>
      <c r="D35" s="8">
        <f>D8+D11+D14+D17+D20+D23+D26+D29+D32</f>
        <v>1.2175</v>
      </c>
      <c r="E35" s="8">
        <f aca="true" t="shared" si="1" ref="E35:L37">E8+E11+E14+E17+E20+E23+E26+E29+E32</f>
        <v>17.591296</v>
      </c>
      <c r="F35" s="8">
        <f t="shared" si="1"/>
        <v>5.03874</v>
      </c>
      <c r="G35" s="8">
        <f t="shared" si="1"/>
        <v>9.27961</v>
      </c>
      <c r="H35" s="8">
        <f t="shared" si="1"/>
        <v>24.359180000000002</v>
      </c>
      <c r="I35" s="8">
        <f t="shared" si="1"/>
        <v>12.88676</v>
      </c>
      <c r="J35" s="8">
        <f t="shared" si="1"/>
        <v>5.683095</v>
      </c>
      <c r="K35" s="8">
        <f>K8+K11+K14+K17+K20+K23+K26+K29+K32</f>
        <v>1.8230000000000002</v>
      </c>
      <c r="L35" s="8">
        <f>L8+L11+L14+L17+L20+L23+L26+L29+L32</f>
        <v>77.87918099999999</v>
      </c>
    </row>
    <row r="36" spans="2:12" s="11" customFormat="1" ht="12.75" customHeight="1">
      <c r="B36" s="50"/>
      <c r="C36" s="57"/>
      <c r="D36" s="8">
        <f>D9+D12+D15+D18+D21+D24+D27+D30+D33</f>
        <v>1.457</v>
      </c>
      <c r="E36" s="8">
        <f t="shared" si="1"/>
        <v>8.596213999999998</v>
      </c>
      <c r="F36" s="8">
        <f t="shared" si="1"/>
        <v>3.5227</v>
      </c>
      <c r="G36" s="8">
        <f t="shared" si="1"/>
        <v>9.235800000000001</v>
      </c>
      <c r="H36" s="8">
        <f t="shared" si="1"/>
        <v>17.025883</v>
      </c>
      <c r="I36" s="8">
        <f t="shared" si="1"/>
        <v>9.577029999999999</v>
      </c>
      <c r="J36" s="8">
        <f t="shared" si="1"/>
        <v>6.399612</v>
      </c>
      <c r="K36" s="8">
        <f>K9+K12+K15+K18+K21+K24+K27+K30+K33</f>
        <v>1.87255</v>
      </c>
      <c r="L36" s="8">
        <f t="shared" si="1"/>
        <v>57.686789000000005</v>
      </c>
    </row>
    <row r="37" spans="2:12" s="11" customFormat="1" ht="12.75" customHeight="1">
      <c r="B37" s="50"/>
      <c r="C37" s="57"/>
      <c r="D37" s="8">
        <f>D10+D13+D16+D19+D22+D25+D28+D31+D34</f>
        <v>0.27588999999999997</v>
      </c>
      <c r="E37" s="8">
        <f t="shared" si="1"/>
        <v>8.254683</v>
      </c>
      <c r="F37" s="8">
        <f t="shared" si="1"/>
        <v>4.95995</v>
      </c>
      <c r="G37" s="8">
        <f t="shared" si="1"/>
        <v>12.72653</v>
      </c>
      <c r="H37" s="8">
        <f t="shared" si="1"/>
        <v>19.383499</v>
      </c>
      <c r="I37" s="8">
        <f t="shared" si="1"/>
        <v>11.311052</v>
      </c>
      <c r="J37" s="8">
        <f t="shared" si="1"/>
        <v>13.242496</v>
      </c>
      <c r="K37" s="8">
        <f>K10+K13+K16+K19+K22+K25+K28+K31+K34</f>
        <v>1.5362500000000001</v>
      </c>
      <c r="L37" s="8">
        <f t="shared" si="1"/>
        <v>71.69035</v>
      </c>
    </row>
    <row r="38" spans="2:3" s="11" customFormat="1" ht="12.75" customHeight="1">
      <c r="B38" s="50"/>
      <c r="C38" s="50"/>
    </row>
    <row r="39" spans="2:3" s="11" customFormat="1" ht="12.75" customHeight="1">
      <c r="B39" s="50"/>
      <c r="C39" s="50"/>
    </row>
    <row r="40" spans="2:3" s="11" customFormat="1" ht="12.75" customHeight="1">
      <c r="B40" s="70" t="s">
        <v>103</v>
      </c>
      <c r="C40" s="50"/>
    </row>
    <row r="41" spans="2:3" s="11" customFormat="1" ht="12.75" customHeight="1">
      <c r="B41" s="50"/>
      <c r="C41" s="50"/>
    </row>
    <row r="50" spans="2:3" s="9" customFormat="1" ht="15">
      <c r="B50" s="52"/>
      <c r="C50" s="52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M50"/>
  <sheetViews>
    <sheetView zoomScale="93" zoomScaleNormal="93" zoomScalePageLayoutView="0" workbookViewId="0" topLeftCell="A1">
      <selection activeCell="A1" sqref="A1"/>
    </sheetView>
  </sheetViews>
  <sheetFormatPr defaultColWidth="10.7109375" defaultRowHeight="12.75"/>
  <cols>
    <col min="1" max="1" width="10.7109375" style="6" customWidth="1"/>
    <col min="2" max="3" width="10.7109375" style="43" customWidth="1"/>
    <col min="4" max="12" width="13.28125" style="6" customWidth="1"/>
    <col min="13" max="16384" width="10.7109375" style="6" customWidth="1"/>
  </cols>
  <sheetData>
    <row r="3" ht="12.75" customHeight="1">
      <c r="B3" s="42" t="s">
        <v>84</v>
      </c>
    </row>
    <row r="4" ht="12.75" customHeight="1">
      <c r="B4" s="42" t="s">
        <v>57</v>
      </c>
    </row>
    <row r="5" spans="2:3" s="9" customFormat="1" ht="12.75" customHeight="1">
      <c r="B5" s="52"/>
      <c r="C5" s="52"/>
    </row>
    <row r="6" spans="2:12" s="9" customFormat="1" ht="36" customHeight="1">
      <c r="B6" s="63"/>
      <c r="C6" s="146" t="s">
        <v>102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s="11" customFormat="1" ht="12.75" customHeight="1">
      <c r="B7" s="50" t="s">
        <v>66</v>
      </c>
      <c r="C7" s="134" t="s">
        <v>104</v>
      </c>
      <c r="D7" s="5">
        <v>402</v>
      </c>
      <c r="E7" s="5">
        <v>63</v>
      </c>
      <c r="F7" s="5">
        <v>217</v>
      </c>
      <c r="G7" s="5">
        <v>37</v>
      </c>
      <c r="H7" s="5">
        <v>70</v>
      </c>
      <c r="I7" s="2">
        <v>24</v>
      </c>
      <c r="J7" s="5">
        <v>41</v>
      </c>
      <c r="K7" s="5">
        <v>150</v>
      </c>
      <c r="L7" s="41">
        <f>SUM(D7:K7)</f>
        <v>1004</v>
      </c>
    </row>
    <row r="8" spans="2:12" s="11" customFormat="1" ht="12.75" customHeight="1">
      <c r="B8" s="50"/>
      <c r="C8" s="134" t="s">
        <v>105</v>
      </c>
      <c r="D8" s="5">
        <v>415</v>
      </c>
      <c r="E8" s="5">
        <v>63</v>
      </c>
      <c r="F8" s="5">
        <v>176</v>
      </c>
      <c r="G8" s="5">
        <v>37</v>
      </c>
      <c r="H8" s="5">
        <v>56</v>
      </c>
      <c r="I8" s="2">
        <v>35</v>
      </c>
      <c r="J8" s="5">
        <v>21</v>
      </c>
      <c r="K8" s="5">
        <v>147</v>
      </c>
      <c r="L8" s="41">
        <f>SUM(D8:K8)</f>
        <v>950</v>
      </c>
    </row>
    <row r="9" spans="2:12" s="11" customFormat="1" ht="12.75" customHeight="1">
      <c r="B9" s="50"/>
      <c r="C9" s="135" t="s">
        <v>106</v>
      </c>
      <c r="D9" s="5">
        <v>387</v>
      </c>
      <c r="E9" s="5">
        <v>69</v>
      </c>
      <c r="F9" s="5">
        <v>221</v>
      </c>
      <c r="G9" s="5">
        <v>41</v>
      </c>
      <c r="H9" s="5">
        <v>103</v>
      </c>
      <c r="I9" s="2">
        <v>29</v>
      </c>
      <c r="J9" s="5">
        <v>32</v>
      </c>
      <c r="K9" s="5">
        <v>129</v>
      </c>
      <c r="L9" s="41">
        <f>SUM(D9:K9)</f>
        <v>1011</v>
      </c>
    </row>
    <row r="10" spans="2:12" s="11" customFormat="1" ht="12.75" customHeight="1">
      <c r="B10" s="50"/>
      <c r="C10" s="50"/>
      <c r="D10" s="5"/>
      <c r="E10" s="5"/>
      <c r="F10" s="5"/>
      <c r="G10" s="5"/>
      <c r="H10" s="5"/>
      <c r="I10" s="3"/>
      <c r="J10" s="5"/>
      <c r="K10" s="5"/>
      <c r="L10" s="35"/>
    </row>
    <row r="11" spans="2:13" s="11" customFormat="1" ht="12.75" customHeight="1">
      <c r="B11" s="53" t="s">
        <v>67</v>
      </c>
      <c r="C11" s="90"/>
      <c r="D11" s="7">
        <v>27.326516</v>
      </c>
      <c r="E11" s="7">
        <v>4.7594</v>
      </c>
      <c r="F11" s="7">
        <v>17.476524</v>
      </c>
      <c r="G11" s="7">
        <v>4.38157</v>
      </c>
      <c r="H11" s="7">
        <v>5.6228</v>
      </c>
      <c r="I11" s="7">
        <v>4.3306</v>
      </c>
      <c r="J11" s="7">
        <v>4.422121</v>
      </c>
      <c r="K11" s="7">
        <v>11.375327</v>
      </c>
      <c r="L11" s="69">
        <f>SUM(D11:K11)</f>
        <v>79.694858</v>
      </c>
      <c r="M11" s="7"/>
    </row>
    <row r="12" spans="2:13" s="11" customFormat="1" ht="12.75" customHeight="1">
      <c r="B12" s="54"/>
      <c r="C12" s="90"/>
      <c r="D12" s="7">
        <v>31.182652</v>
      </c>
      <c r="E12" s="7">
        <v>7.729748</v>
      </c>
      <c r="F12" s="7">
        <v>12.606817</v>
      </c>
      <c r="G12" s="7">
        <v>3.90345</v>
      </c>
      <c r="H12" s="7">
        <v>7.85</v>
      </c>
      <c r="I12" s="7">
        <v>4.443487</v>
      </c>
      <c r="J12" s="7">
        <v>4.9678</v>
      </c>
      <c r="K12" s="7">
        <v>11.463233</v>
      </c>
      <c r="L12" s="69">
        <f>SUM(D12:K12)</f>
        <v>84.147187</v>
      </c>
      <c r="M12" s="7"/>
    </row>
    <row r="13" spans="2:13" s="11" customFormat="1" ht="12.75" customHeight="1">
      <c r="B13" s="50"/>
      <c r="C13" s="72"/>
      <c r="D13" s="7">
        <v>30.748862</v>
      </c>
      <c r="E13" s="7">
        <v>4.3657</v>
      </c>
      <c r="F13" s="7">
        <v>23.708484</v>
      </c>
      <c r="G13" s="7">
        <v>4.3862</v>
      </c>
      <c r="H13" s="7">
        <v>11.1769</v>
      </c>
      <c r="I13" s="7">
        <v>3.795449</v>
      </c>
      <c r="J13" s="7">
        <v>3.775861</v>
      </c>
      <c r="K13" s="7">
        <v>12.038286</v>
      </c>
      <c r="L13" s="69">
        <f>SUM(D13:K13)</f>
        <v>93.995742</v>
      </c>
      <c r="M13" s="7"/>
    </row>
    <row r="14" spans="4:12" ht="15">
      <c r="D14" s="11"/>
      <c r="E14" s="11"/>
      <c r="F14" s="11"/>
      <c r="G14" s="11"/>
      <c r="H14" s="11"/>
      <c r="I14" s="11"/>
      <c r="J14" s="11"/>
      <c r="K14" s="11"/>
      <c r="L14" s="9"/>
    </row>
    <row r="15" ht="15">
      <c r="L15" s="9"/>
    </row>
    <row r="21" ht="17.25">
      <c r="C21" s="70" t="s">
        <v>103</v>
      </c>
    </row>
    <row r="32" ht="15">
      <c r="I32" s="11"/>
    </row>
    <row r="35" ht="15">
      <c r="D35" s="11"/>
    </row>
    <row r="50" spans="2:3" s="9" customFormat="1" ht="15">
      <c r="B50" s="52"/>
      <c r="C50" s="5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91.421875" style="0" bestFit="1" customWidth="1"/>
  </cols>
  <sheetData>
    <row r="2" spans="1:2" ht="16.5">
      <c r="A2" s="159" t="s">
        <v>123</v>
      </c>
      <c r="B2" s="159"/>
    </row>
    <row r="3" spans="1:2" ht="15">
      <c r="A3" s="149"/>
      <c r="B3" s="150"/>
    </row>
    <row r="4" spans="1:2" ht="12.75">
      <c r="A4" s="153">
        <v>12.1</v>
      </c>
      <c r="B4" s="154" t="s">
        <v>111</v>
      </c>
    </row>
    <row r="5" spans="1:2" ht="12.75">
      <c r="A5" s="155"/>
      <c r="B5" s="156"/>
    </row>
    <row r="6" spans="1:2" ht="12.75">
      <c r="A6" s="155">
        <v>12.2</v>
      </c>
      <c r="B6" s="157" t="s">
        <v>112</v>
      </c>
    </row>
    <row r="7" spans="1:2" ht="12.75">
      <c r="A7" s="151"/>
      <c r="B7" s="152"/>
    </row>
    <row r="8" spans="1:2" ht="12.75">
      <c r="A8" s="155">
        <v>12.3</v>
      </c>
      <c r="B8" s="157" t="s">
        <v>113</v>
      </c>
    </row>
    <row r="9" spans="1:2" ht="12.75">
      <c r="A9" s="155"/>
      <c r="B9" s="156"/>
    </row>
    <row r="10" spans="1:2" ht="12.75">
      <c r="A10" s="155">
        <v>12.4</v>
      </c>
      <c r="B10" s="157" t="s">
        <v>114</v>
      </c>
    </row>
    <row r="11" spans="1:2" ht="12.75">
      <c r="A11" s="151"/>
      <c r="B11" s="152"/>
    </row>
    <row r="12" spans="1:2" ht="12.75">
      <c r="A12" s="155">
        <v>12.5</v>
      </c>
      <c r="B12" s="157" t="s">
        <v>115</v>
      </c>
    </row>
    <row r="13" spans="1:2" ht="12.75">
      <c r="A13" s="151"/>
      <c r="B13" s="152"/>
    </row>
    <row r="14" spans="1:2" ht="12.75">
      <c r="A14" s="155">
        <v>12.6</v>
      </c>
      <c r="B14" s="157" t="s">
        <v>116</v>
      </c>
    </row>
    <row r="15" spans="1:2" ht="12.75">
      <c r="A15" s="151"/>
      <c r="B15" s="152"/>
    </row>
    <row r="16" spans="1:2" ht="12.75">
      <c r="A16" s="155">
        <v>12.7</v>
      </c>
      <c r="B16" s="157" t="s">
        <v>29</v>
      </c>
    </row>
    <row r="17" spans="1:2" ht="12.75">
      <c r="A17" s="151"/>
      <c r="B17" s="152"/>
    </row>
    <row r="18" spans="1:2" ht="12.75">
      <c r="A18" s="155">
        <v>12.8</v>
      </c>
      <c r="B18" s="157" t="s">
        <v>117</v>
      </c>
    </row>
    <row r="19" spans="1:2" ht="12.75">
      <c r="A19" s="151"/>
      <c r="B19" s="152"/>
    </row>
    <row r="20" spans="1:2" ht="12.75">
      <c r="A20" s="155">
        <v>12.9</v>
      </c>
      <c r="B20" s="157" t="s">
        <v>118</v>
      </c>
    </row>
    <row r="21" spans="1:2" ht="12.75">
      <c r="A21" s="151"/>
      <c r="B21" s="152"/>
    </row>
    <row r="22" spans="1:2" ht="12.75">
      <c r="A22" s="158">
        <v>12.1</v>
      </c>
      <c r="B22" s="157" t="s">
        <v>119</v>
      </c>
    </row>
    <row r="23" spans="1:2" ht="12.75">
      <c r="A23" s="151"/>
      <c r="B23" s="152"/>
    </row>
    <row r="24" spans="1:2" ht="12.75">
      <c r="A24" s="155">
        <v>12.11</v>
      </c>
      <c r="B24" s="157" t="s">
        <v>120</v>
      </c>
    </row>
    <row r="25" spans="1:2" ht="12.75">
      <c r="A25" s="151"/>
      <c r="B25" s="152"/>
    </row>
    <row r="26" spans="1:2" ht="12.75">
      <c r="A26" s="155">
        <v>12.12</v>
      </c>
      <c r="B26" s="157" t="s">
        <v>121</v>
      </c>
    </row>
    <row r="27" spans="1:2" ht="12.75">
      <c r="A27" s="151"/>
      <c r="B27" s="152"/>
    </row>
    <row r="28" spans="1:2" ht="12.75">
      <c r="A28" s="155">
        <v>12.13</v>
      </c>
      <c r="B28" s="157" t="s">
        <v>122</v>
      </c>
    </row>
  </sheetData>
  <sheetProtection/>
  <mergeCells count="1">
    <mergeCell ref="A2:B2"/>
  </mergeCells>
  <hyperlinks>
    <hyperlink ref="A4:B4" location="'1.1&amp;1.2'!A1" display="'1.1&amp;1.2'!A1"/>
    <hyperlink ref="A6:B6" location="'1.1&amp;1.2'!A1" display="'1.1&amp;1.2'!A1"/>
    <hyperlink ref="A8:B8" location="'1.3&amp;1.4'!A1" display="'1.3&amp;1.4'!A1"/>
    <hyperlink ref="A10:B10" location="'1.3&amp;1.4'!A1" display="'1.3&amp;1.4'!A1"/>
    <hyperlink ref="A12:B12" location="'12.5'!A1" display="'12.5'!A1"/>
    <hyperlink ref="A14:B14" location="'12.6'!A1" display="'12.6'!A1"/>
    <hyperlink ref="A16:B16" location="'12.7'!A1" display="'12.7'!A1"/>
    <hyperlink ref="A18:B18" location="'12.8'!A1" display="'12.8'!A1"/>
    <hyperlink ref="A20:B20" location="'12.9'!A1" display="'12.9'!A1"/>
    <hyperlink ref="A22:B22" location="'12.10'!A1" display="'12.10'!A1"/>
    <hyperlink ref="A24:B24" location="'12.11'!A1" display="'12.11'!A1"/>
    <hyperlink ref="A26:B26" location="'12.12'!A1" display="'12.12'!A1"/>
    <hyperlink ref="A28:B28" location="'12.13'!A1" display="'12.13'!A1"/>
    <hyperlink ref="A4:B6" location="'12.1&amp;12.2'!A1" display="'12.1&amp;12.2'!A1"/>
    <hyperlink ref="A8:B10" location="'12.3&amp;12.4'!A1" display="'12.3&amp;12.4'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Y88"/>
  <sheetViews>
    <sheetView zoomScale="95" zoomScaleNormal="95" zoomScalePageLayoutView="0" workbookViewId="0" topLeftCell="A16">
      <selection activeCell="B57" sqref="B57:P57"/>
    </sheetView>
  </sheetViews>
  <sheetFormatPr defaultColWidth="9.140625" defaultRowHeight="12.75"/>
  <cols>
    <col min="1" max="1" width="9.140625" style="6" customWidth="1"/>
    <col min="2" max="2" width="17.8515625" style="43" bestFit="1" customWidth="1"/>
    <col min="3" max="3" width="17.28125" style="43" customWidth="1"/>
    <col min="4" max="17" width="10.8515625" style="6" customWidth="1"/>
    <col min="18" max="16384" width="9.140625" style="6" customWidth="1"/>
  </cols>
  <sheetData>
    <row r="3" ht="12.75" customHeight="1">
      <c r="B3" s="42" t="s">
        <v>72</v>
      </c>
    </row>
    <row r="4" ht="12.75" customHeight="1">
      <c r="B4" s="42" t="s">
        <v>89</v>
      </c>
    </row>
    <row r="5" ht="12.75" customHeight="1"/>
    <row r="6" spans="2:17" s="9" customFormat="1" ht="12.75" customHeight="1">
      <c r="B6" s="136" t="s">
        <v>0</v>
      </c>
      <c r="C6" s="136" t="s">
        <v>102</v>
      </c>
      <c r="D6" s="136" t="s">
        <v>1</v>
      </c>
      <c r="E6" s="136"/>
      <c r="F6" s="136" t="s">
        <v>2</v>
      </c>
      <c r="G6" s="136"/>
      <c r="H6" s="136" t="s">
        <v>3</v>
      </c>
      <c r="I6" s="136"/>
      <c r="J6" s="136" t="s">
        <v>4</v>
      </c>
      <c r="K6" s="136"/>
      <c r="L6" s="136" t="s">
        <v>5</v>
      </c>
      <c r="M6" s="136"/>
      <c r="N6" s="136" t="s">
        <v>6</v>
      </c>
      <c r="O6" s="136"/>
      <c r="P6" s="136" t="s">
        <v>7</v>
      </c>
      <c r="Q6" s="137"/>
    </row>
    <row r="7" spans="2:25" s="9" customFormat="1" ht="12.75" customHeight="1">
      <c r="B7" s="136"/>
      <c r="C7" s="136"/>
      <c r="D7" s="136" t="s">
        <v>8</v>
      </c>
      <c r="E7" s="136" t="s">
        <v>9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S7" s="86"/>
      <c r="T7" s="87"/>
      <c r="U7" s="88"/>
      <c r="V7" s="106"/>
      <c r="W7" s="88"/>
      <c r="X7" s="88"/>
      <c r="Y7" s="71"/>
    </row>
    <row r="8" spans="2:25" ht="12.75" customHeight="1">
      <c r="B8" s="89" t="s">
        <v>90</v>
      </c>
      <c r="C8" s="134" t="s">
        <v>104</v>
      </c>
      <c r="D8" s="97">
        <v>2689</v>
      </c>
      <c r="E8" s="107">
        <v>60.78209764918626</v>
      </c>
      <c r="F8" s="88">
        <v>17</v>
      </c>
      <c r="G8" s="107">
        <v>17.894736842105264</v>
      </c>
      <c r="H8" s="106">
        <v>0</v>
      </c>
      <c r="I8" s="107">
        <v>0</v>
      </c>
      <c r="J8" s="87">
        <v>678</v>
      </c>
      <c r="K8" s="107">
        <v>74.66960352422907</v>
      </c>
      <c r="L8" s="88">
        <v>779</v>
      </c>
      <c r="M8" s="107">
        <v>77.58964143426294</v>
      </c>
      <c r="N8" s="108">
        <v>0</v>
      </c>
      <c r="O8" s="107">
        <v>0</v>
      </c>
      <c r="P8" s="92">
        <v>4163</v>
      </c>
      <c r="Q8" s="107">
        <f>P8/P$41*100</f>
        <v>64.68303293971411</v>
      </c>
      <c r="S8" s="91"/>
      <c r="T8" s="87"/>
      <c r="U8" s="88"/>
      <c r="V8" s="88"/>
      <c r="W8" s="88"/>
      <c r="X8" s="88"/>
      <c r="Y8" s="10"/>
    </row>
    <row r="9" spans="2:25" ht="12.75" customHeight="1">
      <c r="B9" s="89"/>
      <c r="C9" s="134" t="s">
        <v>105</v>
      </c>
      <c r="D9" s="97">
        <v>3052</v>
      </c>
      <c r="E9" s="107">
        <v>64.49704142011834</v>
      </c>
      <c r="F9" s="88">
        <v>27</v>
      </c>
      <c r="G9" s="107">
        <v>21.428571428571427</v>
      </c>
      <c r="H9" s="106">
        <v>1</v>
      </c>
      <c r="I9" s="107">
        <v>9.090909090909092</v>
      </c>
      <c r="J9" s="88">
        <v>587</v>
      </c>
      <c r="K9" s="107">
        <v>77.74834437086092</v>
      </c>
      <c r="L9" s="88">
        <v>734</v>
      </c>
      <c r="M9" s="107">
        <v>77.26315789473685</v>
      </c>
      <c r="N9" s="108">
        <v>0</v>
      </c>
      <c r="O9" s="107">
        <v>0</v>
      </c>
      <c r="P9" s="92">
        <v>4401</v>
      </c>
      <c r="Q9" s="107">
        <f>P9/P$42*100</f>
        <v>66.94554304837239</v>
      </c>
      <c r="S9" s="91"/>
      <c r="T9" s="87"/>
      <c r="U9" s="88"/>
      <c r="V9" s="106"/>
      <c r="W9" s="88"/>
      <c r="X9" s="88"/>
      <c r="Y9" s="10"/>
    </row>
    <row r="10" spans="2:25" ht="12.75" customHeight="1">
      <c r="B10" s="89"/>
      <c r="C10" s="135" t="s">
        <v>106</v>
      </c>
      <c r="D10" s="97">
        <v>2545</v>
      </c>
      <c r="E10" s="107">
        <v>57.72283964617827</v>
      </c>
      <c r="F10" s="88">
        <v>19</v>
      </c>
      <c r="G10" s="107">
        <v>17.117117117117118</v>
      </c>
      <c r="H10" s="88">
        <v>4</v>
      </c>
      <c r="I10" s="107">
        <v>26.666666666666668</v>
      </c>
      <c r="J10" s="88">
        <v>576</v>
      </c>
      <c r="K10" s="107">
        <v>76.69773635153129</v>
      </c>
      <c r="L10" s="88">
        <v>742</v>
      </c>
      <c r="M10" s="107">
        <v>73.39268051434223</v>
      </c>
      <c r="N10" s="108">
        <v>0</v>
      </c>
      <c r="O10" s="107">
        <v>0</v>
      </c>
      <c r="P10" s="92">
        <v>3886</v>
      </c>
      <c r="Q10" s="107">
        <f>P10/P$43*100</f>
        <v>61.702127659574465</v>
      </c>
      <c r="S10" s="91"/>
      <c r="T10" s="87"/>
      <c r="U10" s="88"/>
      <c r="V10" s="106"/>
      <c r="W10" s="88"/>
      <c r="X10" s="88"/>
      <c r="Y10" s="10"/>
    </row>
    <row r="11" spans="2:25" ht="12.75" customHeight="1">
      <c r="B11" s="89" t="s">
        <v>91</v>
      </c>
      <c r="C11" s="45"/>
      <c r="D11" s="98">
        <v>799</v>
      </c>
      <c r="E11" s="107">
        <v>18.060578661844485</v>
      </c>
      <c r="F11" s="88">
        <v>10</v>
      </c>
      <c r="G11" s="107">
        <v>10.526315789473683</v>
      </c>
      <c r="H11" s="106">
        <v>1</v>
      </c>
      <c r="I11" s="107">
        <v>20</v>
      </c>
      <c r="J11" s="88">
        <v>162</v>
      </c>
      <c r="K11" s="107">
        <v>17.841409691629956</v>
      </c>
      <c r="L11" s="88">
        <v>152</v>
      </c>
      <c r="M11" s="107">
        <v>15.139442231075698</v>
      </c>
      <c r="N11" s="108">
        <v>0</v>
      </c>
      <c r="O11" s="107">
        <v>0</v>
      </c>
      <c r="P11" s="92">
        <v>1124</v>
      </c>
      <c r="Q11" s="107">
        <f>P11/P$41*100</f>
        <v>17.464263517712865</v>
      </c>
      <c r="S11" s="91"/>
      <c r="T11" s="87"/>
      <c r="U11" s="88"/>
      <c r="V11" s="106"/>
      <c r="W11" s="88"/>
      <c r="X11" s="88"/>
      <c r="Y11" s="10"/>
    </row>
    <row r="12" spans="2:25" ht="12.75" customHeight="1">
      <c r="B12" s="89"/>
      <c r="C12" s="45"/>
      <c r="D12" s="98">
        <v>772</v>
      </c>
      <c r="E12" s="107">
        <v>16.314454775993237</v>
      </c>
      <c r="F12" s="88">
        <v>34</v>
      </c>
      <c r="G12" s="107">
        <v>26.984126984126984</v>
      </c>
      <c r="H12" s="106">
        <v>2</v>
      </c>
      <c r="I12" s="107">
        <v>18.181818181818183</v>
      </c>
      <c r="J12" s="88">
        <v>117</v>
      </c>
      <c r="K12" s="107">
        <v>15.496688741721854</v>
      </c>
      <c r="L12" s="88">
        <v>148</v>
      </c>
      <c r="M12" s="107">
        <v>15.578947368421053</v>
      </c>
      <c r="N12" s="108">
        <v>0</v>
      </c>
      <c r="O12" s="107">
        <v>0</v>
      </c>
      <c r="P12" s="92">
        <v>1073</v>
      </c>
      <c r="Q12" s="107">
        <f>P12/P$42*100</f>
        <v>16.32187404928506</v>
      </c>
      <c r="S12" s="91"/>
      <c r="T12" s="88"/>
      <c r="U12" s="88"/>
      <c r="V12" s="88"/>
      <c r="W12" s="88"/>
      <c r="X12" s="88"/>
      <c r="Y12" s="10"/>
    </row>
    <row r="13" spans="2:25" ht="12.75" customHeight="1">
      <c r="B13" s="89"/>
      <c r="C13" s="45"/>
      <c r="D13" s="98">
        <v>801</v>
      </c>
      <c r="E13" s="107">
        <v>18.167384894533907</v>
      </c>
      <c r="F13" s="88">
        <v>11</v>
      </c>
      <c r="G13" s="107">
        <v>9.90990990990991</v>
      </c>
      <c r="H13" s="106">
        <v>1</v>
      </c>
      <c r="I13" s="107">
        <v>6.666666666666667</v>
      </c>
      <c r="J13" s="88">
        <v>117</v>
      </c>
      <c r="K13" s="107">
        <v>15.579227696404793</v>
      </c>
      <c r="L13" s="88">
        <v>173</v>
      </c>
      <c r="M13" s="107">
        <v>17.11177052423343</v>
      </c>
      <c r="N13" s="108">
        <v>0</v>
      </c>
      <c r="O13" s="107">
        <v>0</v>
      </c>
      <c r="P13" s="92">
        <v>1103</v>
      </c>
      <c r="Q13" s="107">
        <f>P13/P$43*100</f>
        <v>17.513496348047</v>
      </c>
      <c r="S13" s="91"/>
      <c r="T13" s="88"/>
      <c r="U13" s="88"/>
      <c r="V13" s="106"/>
      <c r="W13" s="88"/>
      <c r="X13" s="88"/>
      <c r="Y13" s="10"/>
    </row>
    <row r="14" spans="2:25" ht="12.75" customHeight="1">
      <c r="B14" s="89" t="s">
        <v>92</v>
      </c>
      <c r="C14" s="45"/>
      <c r="D14" s="98">
        <v>362</v>
      </c>
      <c r="E14" s="107">
        <v>8.182640144665461</v>
      </c>
      <c r="F14" s="88">
        <v>15</v>
      </c>
      <c r="G14" s="107">
        <v>15.789473684210526</v>
      </c>
      <c r="H14" s="106">
        <v>0</v>
      </c>
      <c r="I14" s="107">
        <v>0</v>
      </c>
      <c r="J14" s="88">
        <v>36</v>
      </c>
      <c r="K14" s="107">
        <v>3.9647577092511015</v>
      </c>
      <c r="L14" s="88">
        <v>49</v>
      </c>
      <c r="M14" s="107">
        <v>4.8804780876494025</v>
      </c>
      <c r="N14" s="108">
        <v>0</v>
      </c>
      <c r="O14" s="107">
        <v>0</v>
      </c>
      <c r="P14" s="92">
        <v>462</v>
      </c>
      <c r="Q14" s="107">
        <f>P14/P$41*100</f>
        <v>7.178371659415786</v>
      </c>
      <c r="S14" s="91"/>
      <c r="T14" s="88"/>
      <c r="U14" s="88"/>
      <c r="V14" s="88"/>
      <c r="W14" s="88"/>
      <c r="X14" s="88"/>
      <c r="Y14" s="10"/>
    </row>
    <row r="15" spans="2:25" ht="12.75" customHeight="1">
      <c r="B15" s="89"/>
      <c r="C15" s="45"/>
      <c r="D15" s="98">
        <v>369</v>
      </c>
      <c r="E15" s="107">
        <v>7.797971259509722</v>
      </c>
      <c r="F15" s="88">
        <v>17</v>
      </c>
      <c r="G15" s="107">
        <v>13.492063492063492</v>
      </c>
      <c r="H15" s="106">
        <v>3</v>
      </c>
      <c r="I15" s="107">
        <v>27.27272727272727</v>
      </c>
      <c r="J15" s="88">
        <v>38</v>
      </c>
      <c r="K15" s="107">
        <v>5.033112582781457</v>
      </c>
      <c r="L15" s="88">
        <v>29</v>
      </c>
      <c r="M15" s="107">
        <v>3.052631578947368</v>
      </c>
      <c r="N15" s="108">
        <v>0</v>
      </c>
      <c r="O15" s="107">
        <v>0</v>
      </c>
      <c r="P15" s="92">
        <v>456</v>
      </c>
      <c r="Q15" s="107">
        <f>P15/P$42*100</f>
        <v>6.9364161849710975</v>
      </c>
      <c r="S15" s="91"/>
      <c r="T15" s="88"/>
      <c r="U15" s="88"/>
      <c r="V15" s="106"/>
      <c r="W15" s="88"/>
      <c r="X15" s="88"/>
      <c r="Y15" s="10"/>
    </row>
    <row r="16" spans="2:25" ht="12.75" customHeight="1">
      <c r="B16" s="89"/>
      <c r="C16" s="45"/>
      <c r="D16" s="98">
        <v>429</v>
      </c>
      <c r="E16" s="107">
        <v>9.730097527784078</v>
      </c>
      <c r="F16" s="88">
        <v>7</v>
      </c>
      <c r="G16" s="107">
        <v>6.306306306306306</v>
      </c>
      <c r="H16" s="106">
        <v>1</v>
      </c>
      <c r="I16" s="107">
        <v>6.666666666666667</v>
      </c>
      <c r="J16" s="88">
        <v>32</v>
      </c>
      <c r="K16" s="107">
        <v>4.26098535286285</v>
      </c>
      <c r="L16" s="88">
        <v>56</v>
      </c>
      <c r="M16" s="107">
        <v>5.539070227497527</v>
      </c>
      <c r="N16" s="108">
        <v>0</v>
      </c>
      <c r="O16" s="107">
        <v>0</v>
      </c>
      <c r="P16" s="92">
        <v>525</v>
      </c>
      <c r="Q16" s="107">
        <f>P16/P$43*100</f>
        <v>8.335979676087648</v>
      </c>
      <c r="S16" s="91"/>
      <c r="T16" s="88"/>
      <c r="U16" s="88"/>
      <c r="V16" s="106"/>
      <c r="W16" s="88"/>
      <c r="X16" s="88"/>
      <c r="Y16" s="10"/>
    </row>
    <row r="17" spans="2:25" ht="12.75" customHeight="1">
      <c r="B17" s="89" t="s">
        <v>70</v>
      </c>
      <c r="C17" s="45"/>
      <c r="D17" s="98">
        <v>379</v>
      </c>
      <c r="E17" s="107">
        <v>8.566907775768536</v>
      </c>
      <c r="F17" s="88">
        <v>12</v>
      </c>
      <c r="G17" s="107">
        <v>12.631578947368421</v>
      </c>
      <c r="H17" s="88">
        <v>1</v>
      </c>
      <c r="I17" s="107">
        <v>20</v>
      </c>
      <c r="J17" s="88">
        <v>8</v>
      </c>
      <c r="K17" s="107">
        <v>0.881057268722467</v>
      </c>
      <c r="L17" s="88">
        <v>9</v>
      </c>
      <c r="M17" s="107">
        <v>0.8964143426294822</v>
      </c>
      <c r="N17" s="108">
        <v>0</v>
      </c>
      <c r="O17" s="107">
        <v>0</v>
      </c>
      <c r="P17" s="92">
        <v>409</v>
      </c>
      <c r="Q17" s="107">
        <f>P17/P$41*100</f>
        <v>6.354878806712244</v>
      </c>
      <c r="S17" s="91"/>
      <c r="T17" s="88"/>
      <c r="U17" s="88"/>
      <c r="V17" s="106"/>
      <c r="W17" s="88"/>
      <c r="X17" s="88"/>
      <c r="Y17" s="10"/>
    </row>
    <row r="18" spans="2:25" ht="12.75" customHeight="1">
      <c r="B18" s="89"/>
      <c r="C18" s="45"/>
      <c r="D18" s="98">
        <v>355</v>
      </c>
      <c r="E18" s="107">
        <v>7.502113271344041</v>
      </c>
      <c r="F18" s="88">
        <v>12</v>
      </c>
      <c r="G18" s="107">
        <v>9.523809523809524</v>
      </c>
      <c r="H18" s="106">
        <v>0</v>
      </c>
      <c r="I18" s="107">
        <v>0</v>
      </c>
      <c r="J18" s="88">
        <v>6</v>
      </c>
      <c r="K18" s="107">
        <v>0.7947019867549668</v>
      </c>
      <c r="L18" s="88">
        <v>15</v>
      </c>
      <c r="M18" s="107">
        <v>1.5789473684210527</v>
      </c>
      <c r="N18" s="108">
        <v>0</v>
      </c>
      <c r="O18" s="107">
        <v>0</v>
      </c>
      <c r="P18" s="92">
        <v>388</v>
      </c>
      <c r="Q18" s="107">
        <f>P18/P$42*100</f>
        <v>5.902038332826286</v>
      </c>
      <c r="S18" s="91"/>
      <c r="T18" s="88"/>
      <c r="U18" s="88"/>
      <c r="V18" s="106"/>
      <c r="W18" s="88"/>
      <c r="X18" s="88"/>
      <c r="Y18" s="10"/>
    </row>
    <row r="19" spans="2:25" ht="12.75" customHeight="1">
      <c r="B19" s="89"/>
      <c r="C19" s="45"/>
      <c r="D19" s="98">
        <v>392</v>
      </c>
      <c r="E19" s="107">
        <v>8.890904967112725</v>
      </c>
      <c r="F19" s="88">
        <v>3</v>
      </c>
      <c r="G19" s="107">
        <v>2.7027027027027026</v>
      </c>
      <c r="H19" s="106">
        <v>1</v>
      </c>
      <c r="I19" s="107">
        <v>6.666666666666667</v>
      </c>
      <c r="J19" s="88">
        <v>5</v>
      </c>
      <c r="K19" s="107">
        <v>0.6657789613848202</v>
      </c>
      <c r="L19" s="88">
        <v>13</v>
      </c>
      <c r="M19" s="107">
        <v>1.2858555885262115</v>
      </c>
      <c r="N19" s="92">
        <v>0</v>
      </c>
      <c r="O19" s="107">
        <v>0</v>
      </c>
      <c r="P19" s="92">
        <v>414</v>
      </c>
      <c r="Q19" s="107">
        <f>P19/P$43*100</f>
        <v>6.57351540171483</v>
      </c>
      <c r="S19" s="91"/>
      <c r="T19" s="88"/>
      <c r="U19" s="88"/>
      <c r="V19" s="88"/>
      <c r="W19" s="88"/>
      <c r="X19" s="88"/>
      <c r="Y19" s="10"/>
    </row>
    <row r="20" spans="2:25" ht="12.75" customHeight="1">
      <c r="B20" s="89" t="s">
        <v>71</v>
      </c>
      <c r="C20" s="45"/>
      <c r="D20" s="98">
        <v>130</v>
      </c>
      <c r="E20" s="107">
        <v>2.938517179023508</v>
      </c>
      <c r="F20" s="88">
        <v>2</v>
      </c>
      <c r="G20" s="107">
        <v>2.1052631578947367</v>
      </c>
      <c r="H20" s="106">
        <v>0</v>
      </c>
      <c r="I20" s="107">
        <v>0</v>
      </c>
      <c r="J20" s="88">
        <v>16</v>
      </c>
      <c r="K20" s="107">
        <v>1.762114537444934</v>
      </c>
      <c r="L20" s="88">
        <v>8</v>
      </c>
      <c r="M20" s="107">
        <v>0.796812749003984</v>
      </c>
      <c r="N20" s="108">
        <v>0</v>
      </c>
      <c r="O20" s="107">
        <v>0</v>
      </c>
      <c r="P20" s="92">
        <v>156</v>
      </c>
      <c r="Q20" s="107">
        <f>P20/P$41*100</f>
        <v>2.4238657551274083</v>
      </c>
      <c r="S20" s="91"/>
      <c r="T20" s="88"/>
      <c r="U20" s="88"/>
      <c r="V20" s="106"/>
      <c r="W20" s="88"/>
      <c r="X20" s="88"/>
      <c r="Y20" s="10"/>
    </row>
    <row r="21" spans="2:25" ht="12.75" customHeight="1">
      <c r="B21" s="89"/>
      <c r="C21" s="45"/>
      <c r="D21" s="98">
        <v>118</v>
      </c>
      <c r="E21" s="107">
        <v>2.493660185967878</v>
      </c>
      <c r="F21" s="88">
        <v>11</v>
      </c>
      <c r="G21" s="107">
        <v>8.73015873015873</v>
      </c>
      <c r="H21" s="106">
        <v>0</v>
      </c>
      <c r="I21" s="107">
        <v>0</v>
      </c>
      <c r="J21" s="106">
        <v>3</v>
      </c>
      <c r="K21" s="107">
        <v>0.3973509933774834</v>
      </c>
      <c r="L21" s="88">
        <v>5</v>
      </c>
      <c r="M21" s="107">
        <v>0.5263157894736842</v>
      </c>
      <c r="N21" s="108">
        <v>0</v>
      </c>
      <c r="O21" s="107">
        <v>0</v>
      </c>
      <c r="P21" s="92">
        <v>137</v>
      </c>
      <c r="Q21" s="107">
        <f>P21/P$42*100</f>
        <v>2.0839671432917553</v>
      </c>
      <c r="S21" s="91"/>
      <c r="T21" s="88"/>
      <c r="U21" s="88"/>
      <c r="V21" s="88"/>
      <c r="W21" s="88"/>
      <c r="X21" s="88"/>
      <c r="Y21" s="10"/>
    </row>
    <row r="22" spans="2:25" ht="12.75" customHeight="1">
      <c r="B22" s="89"/>
      <c r="C22" s="45"/>
      <c r="D22" s="98">
        <v>155</v>
      </c>
      <c r="E22" s="107">
        <v>3.5155364028124287</v>
      </c>
      <c r="F22" s="88">
        <v>13</v>
      </c>
      <c r="G22" s="107">
        <v>11.711711711711711</v>
      </c>
      <c r="H22" s="106">
        <v>4</v>
      </c>
      <c r="I22" s="107">
        <v>26.666666666666668</v>
      </c>
      <c r="J22" s="88">
        <v>10</v>
      </c>
      <c r="K22" s="107">
        <v>1.3315579227696404</v>
      </c>
      <c r="L22" s="88">
        <v>14</v>
      </c>
      <c r="M22" s="107">
        <v>1.3847675568743818</v>
      </c>
      <c r="N22" s="92">
        <v>0</v>
      </c>
      <c r="O22" s="107">
        <v>0</v>
      </c>
      <c r="P22" s="92">
        <v>196</v>
      </c>
      <c r="Q22" s="107">
        <f>P22/P$43*100</f>
        <v>3.1120990790727214</v>
      </c>
      <c r="S22" s="91"/>
      <c r="T22" s="88"/>
      <c r="U22" s="88"/>
      <c r="V22" s="106"/>
      <c r="W22" s="106"/>
      <c r="X22" s="88"/>
      <c r="Y22" s="10"/>
    </row>
    <row r="23" spans="2:25" ht="12.75" customHeight="1">
      <c r="B23" s="89" t="s">
        <v>93</v>
      </c>
      <c r="C23" s="45"/>
      <c r="D23" s="98">
        <v>28</v>
      </c>
      <c r="E23" s="107">
        <v>0.6329113924050633</v>
      </c>
      <c r="F23" s="88">
        <v>12</v>
      </c>
      <c r="G23" s="107">
        <v>12.631578947368421</v>
      </c>
      <c r="H23" s="88">
        <v>0</v>
      </c>
      <c r="I23" s="107">
        <v>0</v>
      </c>
      <c r="J23" s="106">
        <v>3</v>
      </c>
      <c r="K23" s="107">
        <v>0.3303964757709251</v>
      </c>
      <c r="L23" s="88">
        <v>0</v>
      </c>
      <c r="M23" s="107">
        <v>0</v>
      </c>
      <c r="N23" s="108">
        <v>0</v>
      </c>
      <c r="O23" s="107">
        <v>0</v>
      </c>
      <c r="P23" s="92">
        <v>43</v>
      </c>
      <c r="Q23" s="107">
        <f>P23/P$41*100</f>
        <v>0.6681168427594779</v>
      </c>
      <c r="S23" s="91"/>
      <c r="T23" s="88"/>
      <c r="U23" s="88"/>
      <c r="V23" s="106"/>
      <c r="W23" s="88"/>
      <c r="X23" s="88"/>
      <c r="Y23" s="10"/>
    </row>
    <row r="24" spans="2:25" ht="12.75" customHeight="1">
      <c r="B24" s="89"/>
      <c r="C24" s="45"/>
      <c r="D24" s="98">
        <v>34</v>
      </c>
      <c r="E24" s="107">
        <v>0.7185122569737954</v>
      </c>
      <c r="F24" s="88">
        <v>4</v>
      </c>
      <c r="G24" s="107">
        <v>3.1746031746031744</v>
      </c>
      <c r="H24" s="106">
        <v>0</v>
      </c>
      <c r="I24" s="107">
        <v>0</v>
      </c>
      <c r="J24" s="88">
        <v>2</v>
      </c>
      <c r="K24" s="107">
        <v>0.26490066225165565</v>
      </c>
      <c r="L24" s="88">
        <v>7</v>
      </c>
      <c r="M24" s="107">
        <v>0.7368421052631579</v>
      </c>
      <c r="N24" s="108">
        <v>0</v>
      </c>
      <c r="O24" s="107">
        <v>0</v>
      </c>
      <c r="P24" s="92">
        <v>47</v>
      </c>
      <c r="Q24" s="107">
        <f>P24/P$42*100</f>
        <v>0.7149376331000912</v>
      </c>
      <c r="S24" s="91"/>
      <c r="T24" s="88"/>
      <c r="U24" s="88"/>
      <c r="V24" s="88"/>
      <c r="W24" s="88"/>
      <c r="X24" s="88"/>
      <c r="Y24" s="10"/>
    </row>
    <row r="25" spans="2:25" ht="12.75" customHeight="1">
      <c r="B25" s="89"/>
      <c r="C25" s="45"/>
      <c r="D25" s="98">
        <v>39</v>
      </c>
      <c r="E25" s="107">
        <v>0.8845543207076435</v>
      </c>
      <c r="F25" s="88">
        <v>9</v>
      </c>
      <c r="G25" s="107">
        <v>8.108108108108109</v>
      </c>
      <c r="H25" s="88">
        <v>0</v>
      </c>
      <c r="I25" s="107">
        <v>0</v>
      </c>
      <c r="J25" s="88">
        <v>1</v>
      </c>
      <c r="K25" s="107">
        <v>0.13315579227696406</v>
      </c>
      <c r="L25" s="88">
        <v>3</v>
      </c>
      <c r="M25" s="107">
        <v>0.2967359050445104</v>
      </c>
      <c r="N25" s="108">
        <v>0</v>
      </c>
      <c r="O25" s="107">
        <v>0</v>
      </c>
      <c r="P25" s="92">
        <v>52</v>
      </c>
      <c r="Q25" s="107">
        <f>P25/P$43*100</f>
        <v>0.825658939345824</v>
      </c>
      <c r="S25" s="91"/>
      <c r="T25" s="88"/>
      <c r="U25" s="88"/>
      <c r="V25" s="106"/>
      <c r="W25" s="88"/>
      <c r="X25" s="88"/>
      <c r="Y25" s="10"/>
    </row>
    <row r="26" spans="2:25" ht="12.75" customHeight="1">
      <c r="B26" s="89" t="s">
        <v>94</v>
      </c>
      <c r="C26" s="45"/>
      <c r="D26" s="98">
        <v>15</v>
      </c>
      <c r="E26" s="107">
        <v>0.33905967450271246</v>
      </c>
      <c r="F26" s="88">
        <v>6</v>
      </c>
      <c r="G26" s="107">
        <v>6.315789473684211</v>
      </c>
      <c r="H26" s="106">
        <v>0</v>
      </c>
      <c r="I26" s="107">
        <v>0</v>
      </c>
      <c r="J26" s="88">
        <v>0</v>
      </c>
      <c r="K26" s="107">
        <v>0</v>
      </c>
      <c r="L26" s="88">
        <v>3</v>
      </c>
      <c r="M26" s="107">
        <v>0.29880478087649404</v>
      </c>
      <c r="N26" s="108">
        <v>0</v>
      </c>
      <c r="O26" s="107">
        <v>0</v>
      </c>
      <c r="P26" s="92">
        <v>24</v>
      </c>
      <c r="Q26" s="107">
        <f>P26/P$41*100</f>
        <v>0.3729024238657551</v>
      </c>
      <c r="S26" s="93"/>
      <c r="T26" s="88"/>
      <c r="U26" s="88"/>
      <c r="V26" s="106"/>
      <c r="W26" s="106"/>
      <c r="X26" s="88"/>
      <c r="Y26" s="10"/>
    </row>
    <row r="27" spans="2:25" ht="12.75" customHeight="1">
      <c r="B27" s="89"/>
      <c r="C27" s="45"/>
      <c r="D27" s="98">
        <v>8</v>
      </c>
      <c r="E27" s="107">
        <v>0.16906170752324598</v>
      </c>
      <c r="F27" s="88">
        <v>3</v>
      </c>
      <c r="G27" s="107">
        <v>2.380952380952381</v>
      </c>
      <c r="H27" s="106">
        <v>1</v>
      </c>
      <c r="I27" s="107">
        <v>9.090909090909092</v>
      </c>
      <c r="J27" s="106">
        <v>0</v>
      </c>
      <c r="K27" s="107">
        <v>0</v>
      </c>
      <c r="L27" s="88">
        <v>3</v>
      </c>
      <c r="M27" s="107">
        <v>0.3157894736842105</v>
      </c>
      <c r="N27" s="108">
        <v>0</v>
      </c>
      <c r="O27" s="107">
        <v>0</v>
      </c>
      <c r="P27" s="92">
        <v>15</v>
      </c>
      <c r="Q27" s="107">
        <f>P27/P$42*100</f>
        <v>0.22817158503194404</v>
      </c>
      <c r="S27" s="93"/>
      <c r="T27" s="88"/>
      <c r="U27" s="88"/>
      <c r="V27" s="88"/>
      <c r="W27" s="88"/>
      <c r="X27" s="88"/>
      <c r="Y27" s="10"/>
    </row>
    <row r="28" spans="2:25" ht="12.75" customHeight="1">
      <c r="B28" s="89"/>
      <c r="C28" s="45"/>
      <c r="D28" s="98">
        <v>20</v>
      </c>
      <c r="E28" s="107">
        <v>0.4536176003628941</v>
      </c>
      <c r="F28" s="88">
        <v>15</v>
      </c>
      <c r="G28" s="107">
        <v>13.513513513513514</v>
      </c>
      <c r="H28" s="106">
        <v>0</v>
      </c>
      <c r="I28" s="107">
        <v>0</v>
      </c>
      <c r="J28" s="88">
        <v>2</v>
      </c>
      <c r="K28" s="107">
        <v>0.2663115845539281</v>
      </c>
      <c r="L28" s="88">
        <v>1</v>
      </c>
      <c r="M28" s="107">
        <v>0.09891196834817012</v>
      </c>
      <c r="N28" s="108">
        <v>0</v>
      </c>
      <c r="O28" s="107">
        <v>0</v>
      </c>
      <c r="P28" s="92">
        <v>38</v>
      </c>
      <c r="Q28" s="107">
        <f>P28/P$43*100</f>
        <v>0.6033661479834868</v>
      </c>
      <c r="S28" s="93"/>
      <c r="T28" s="88"/>
      <c r="U28" s="88"/>
      <c r="V28" s="88"/>
      <c r="W28" s="88"/>
      <c r="X28" s="88"/>
      <c r="Y28" s="10"/>
    </row>
    <row r="29" spans="2:25" ht="12.75" customHeight="1">
      <c r="B29" s="89" t="s">
        <v>95</v>
      </c>
      <c r="C29" s="45"/>
      <c r="D29" s="98">
        <v>5</v>
      </c>
      <c r="E29" s="107">
        <v>0.11301989150090416</v>
      </c>
      <c r="F29" s="88">
        <v>6</v>
      </c>
      <c r="G29" s="107">
        <v>6.315789473684211</v>
      </c>
      <c r="H29" s="88">
        <v>0</v>
      </c>
      <c r="I29" s="107">
        <v>0</v>
      </c>
      <c r="J29" s="88">
        <v>2</v>
      </c>
      <c r="K29" s="107">
        <v>0.22026431718061676</v>
      </c>
      <c r="L29" s="88">
        <v>1</v>
      </c>
      <c r="M29" s="107">
        <v>0.099601593625498</v>
      </c>
      <c r="N29" s="108">
        <v>0</v>
      </c>
      <c r="O29" s="107">
        <v>0</v>
      </c>
      <c r="P29" s="92">
        <v>14</v>
      </c>
      <c r="Q29" s="107">
        <f>P29/P$41*100</f>
        <v>0.2175264139216905</v>
      </c>
      <c r="S29" s="93"/>
      <c r="T29" s="88"/>
      <c r="U29" s="88"/>
      <c r="V29" s="88"/>
      <c r="W29" s="106"/>
      <c r="X29" s="88"/>
      <c r="Y29" s="10"/>
    </row>
    <row r="30" spans="2:25" ht="12.75" customHeight="1">
      <c r="B30" s="89"/>
      <c r="C30" s="45"/>
      <c r="D30" s="98">
        <v>6</v>
      </c>
      <c r="E30" s="107">
        <v>0.12679628064243448</v>
      </c>
      <c r="F30" s="106">
        <v>2</v>
      </c>
      <c r="G30" s="107">
        <v>1.5873015873015872</v>
      </c>
      <c r="H30" s="106">
        <v>0</v>
      </c>
      <c r="I30" s="107">
        <v>0</v>
      </c>
      <c r="J30" s="106">
        <v>2</v>
      </c>
      <c r="K30" s="107">
        <v>0.26490066225165565</v>
      </c>
      <c r="L30" s="88">
        <v>3</v>
      </c>
      <c r="M30" s="107">
        <v>0.3157894736842105</v>
      </c>
      <c r="N30" s="108">
        <v>0</v>
      </c>
      <c r="O30" s="107">
        <v>0</v>
      </c>
      <c r="P30" s="92">
        <v>13</v>
      </c>
      <c r="Q30" s="107">
        <f>P30/P$42*100</f>
        <v>0.19774870702768482</v>
      </c>
      <c r="S30" s="109"/>
      <c r="T30" s="88"/>
      <c r="U30" s="88"/>
      <c r="V30" s="106"/>
      <c r="W30" s="88"/>
      <c r="X30" s="88"/>
      <c r="Y30" s="10"/>
    </row>
    <row r="31" spans="2:25" ht="12.75" customHeight="1">
      <c r="B31" s="89"/>
      <c r="C31" s="45"/>
      <c r="D31" s="98">
        <v>7</v>
      </c>
      <c r="E31" s="107">
        <v>0.15876616012701295</v>
      </c>
      <c r="F31" s="88">
        <v>3</v>
      </c>
      <c r="G31" s="107">
        <v>2.7027027027027026</v>
      </c>
      <c r="H31" s="106">
        <v>0</v>
      </c>
      <c r="I31" s="107">
        <v>0</v>
      </c>
      <c r="J31" s="106">
        <v>1</v>
      </c>
      <c r="K31" s="107">
        <v>0.13315579227696406</v>
      </c>
      <c r="L31" s="88">
        <v>1</v>
      </c>
      <c r="M31" s="107">
        <v>0.09891196834817012</v>
      </c>
      <c r="N31" s="108">
        <v>0</v>
      </c>
      <c r="O31" s="107">
        <v>0</v>
      </c>
      <c r="P31" s="92">
        <v>12</v>
      </c>
      <c r="Q31" s="107">
        <f>P31/P$43*100</f>
        <v>0.1905366783105748</v>
      </c>
      <c r="S31" s="93"/>
      <c r="T31" s="88"/>
      <c r="U31" s="88"/>
      <c r="V31" s="106"/>
      <c r="W31" s="106"/>
      <c r="X31" s="88"/>
      <c r="Y31" s="10"/>
    </row>
    <row r="32" spans="2:25" ht="12.75" customHeight="1">
      <c r="B32" s="89" t="s">
        <v>96</v>
      </c>
      <c r="C32" s="45"/>
      <c r="D32" s="98">
        <v>4</v>
      </c>
      <c r="E32" s="107">
        <v>0.09041591320072333</v>
      </c>
      <c r="F32" s="88">
        <v>1</v>
      </c>
      <c r="G32" s="107">
        <v>1.0526315789473684</v>
      </c>
      <c r="H32" s="106">
        <v>0</v>
      </c>
      <c r="I32" s="107">
        <v>0</v>
      </c>
      <c r="J32" s="88">
        <v>1</v>
      </c>
      <c r="K32" s="107">
        <v>0.11013215859030838</v>
      </c>
      <c r="L32" s="106">
        <v>0</v>
      </c>
      <c r="M32" s="107">
        <v>0</v>
      </c>
      <c r="N32" s="108">
        <v>0</v>
      </c>
      <c r="O32" s="107">
        <v>0</v>
      </c>
      <c r="P32" s="92">
        <v>6</v>
      </c>
      <c r="Q32" s="107">
        <f>P32/P$41*100</f>
        <v>0.09322560596643878</v>
      </c>
      <c r="S32" s="109"/>
      <c r="T32" s="88"/>
      <c r="U32" s="88"/>
      <c r="V32" s="106"/>
      <c r="W32" s="88"/>
      <c r="X32" s="106"/>
      <c r="Y32" s="83"/>
    </row>
    <row r="33" spans="2:25" ht="12.75" customHeight="1">
      <c r="B33" s="89"/>
      <c r="C33" s="45"/>
      <c r="D33" s="98">
        <v>4</v>
      </c>
      <c r="E33" s="107">
        <v>0.08453085376162299</v>
      </c>
      <c r="F33" s="88">
        <v>1</v>
      </c>
      <c r="G33" s="107">
        <v>0.7936507936507936</v>
      </c>
      <c r="H33" s="106">
        <v>0</v>
      </c>
      <c r="I33" s="107">
        <v>0</v>
      </c>
      <c r="J33" s="88">
        <v>0</v>
      </c>
      <c r="K33" s="107">
        <v>0</v>
      </c>
      <c r="L33" s="88">
        <v>0</v>
      </c>
      <c r="M33" s="107">
        <v>0</v>
      </c>
      <c r="N33" s="92">
        <v>0</v>
      </c>
      <c r="O33" s="107">
        <v>0</v>
      </c>
      <c r="P33" s="92">
        <v>5</v>
      </c>
      <c r="Q33" s="107">
        <f>P33/P$42*100</f>
        <v>0.076057195010648</v>
      </c>
      <c r="S33" s="93"/>
      <c r="T33" s="88"/>
      <c r="U33" s="88"/>
      <c r="V33" s="88"/>
      <c r="W33" s="88"/>
      <c r="X33" s="88"/>
      <c r="Y33" s="10"/>
    </row>
    <row r="34" spans="2:25" ht="12.75" customHeight="1">
      <c r="B34" s="89"/>
      <c r="C34" s="45"/>
      <c r="D34" s="98">
        <v>9</v>
      </c>
      <c r="E34" s="107">
        <v>0.20412792016330233</v>
      </c>
      <c r="F34" s="106">
        <v>5</v>
      </c>
      <c r="G34" s="107">
        <v>4.504504504504505</v>
      </c>
      <c r="H34" s="106">
        <v>0</v>
      </c>
      <c r="I34" s="107">
        <v>0</v>
      </c>
      <c r="J34" s="106">
        <v>1</v>
      </c>
      <c r="K34" s="107">
        <v>0.13315579227696406</v>
      </c>
      <c r="L34" s="88">
        <v>1</v>
      </c>
      <c r="M34" s="107">
        <v>0.09891196834817012</v>
      </c>
      <c r="N34" s="92">
        <v>0</v>
      </c>
      <c r="O34" s="107">
        <v>0</v>
      </c>
      <c r="P34" s="92">
        <v>16</v>
      </c>
      <c r="Q34" s="107">
        <f>P34/P$43*100</f>
        <v>0.2540489044140997</v>
      </c>
      <c r="S34" s="93"/>
      <c r="T34" s="88"/>
      <c r="U34" s="88"/>
      <c r="V34" s="88"/>
      <c r="W34" s="106"/>
      <c r="X34" s="106"/>
      <c r="Y34" s="10"/>
    </row>
    <row r="35" spans="2:25" ht="12.75" customHeight="1">
      <c r="B35" s="89" t="s">
        <v>97</v>
      </c>
      <c r="C35" s="45"/>
      <c r="D35" s="98">
        <v>1</v>
      </c>
      <c r="E35" s="107">
        <v>0.022603978300180832</v>
      </c>
      <c r="F35" s="88">
        <v>4</v>
      </c>
      <c r="G35" s="107">
        <v>4.2105263157894735</v>
      </c>
      <c r="H35" s="88">
        <v>0</v>
      </c>
      <c r="I35" s="107">
        <v>0</v>
      </c>
      <c r="J35" s="106">
        <v>0</v>
      </c>
      <c r="K35" s="107">
        <v>0</v>
      </c>
      <c r="L35" s="106">
        <v>0</v>
      </c>
      <c r="M35" s="107">
        <v>0</v>
      </c>
      <c r="N35" s="92">
        <v>0</v>
      </c>
      <c r="O35" s="107">
        <v>0</v>
      </c>
      <c r="P35" s="92">
        <v>5</v>
      </c>
      <c r="Q35" s="107">
        <f>P35/P$41*100</f>
        <v>0.07768800497203232</v>
      </c>
      <c r="S35" s="93"/>
      <c r="T35" s="88"/>
      <c r="U35" s="88"/>
      <c r="V35" s="88"/>
      <c r="W35" s="106"/>
      <c r="X35" s="106"/>
      <c r="Y35" s="10"/>
    </row>
    <row r="36" spans="2:25" ht="12.75" customHeight="1">
      <c r="B36" s="89"/>
      <c r="C36" s="45"/>
      <c r="D36" s="98">
        <v>0</v>
      </c>
      <c r="E36" s="107">
        <v>0</v>
      </c>
      <c r="F36" s="88">
        <v>2</v>
      </c>
      <c r="G36" s="107">
        <v>1.5873015873015872</v>
      </c>
      <c r="H36" s="106">
        <v>0</v>
      </c>
      <c r="I36" s="107">
        <v>0</v>
      </c>
      <c r="J36" s="106">
        <v>0</v>
      </c>
      <c r="K36" s="107">
        <v>0</v>
      </c>
      <c r="L36" s="106">
        <v>3</v>
      </c>
      <c r="M36" s="107">
        <v>0.3157894736842105</v>
      </c>
      <c r="N36" s="108">
        <v>0</v>
      </c>
      <c r="O36" s="107">
        <v>0</v>
      </c>
      <c r="P36" s="92">
        <v>5</v>
      </c>
      <c r="Q36" s="107">
        <f>P36/P$42*100</f>
        <v>0.076057195010648</v>
      </c>
      <c r="S36" s="93"/>
      <c r="T36" s="106"/>
      <c r="U36" s="88"/>
      <c r="V36" s="106"/>
      <c r="W36" s="106"/>
      <c r="X36" s="106"/>
      <c r="Y36" s="10"/>
    </row>
    <row r="37" spans="2:24" ht="12.75" customHeight="1">
      <c r="B37" s="89"/>
      <c r="C37" s="45"/>
      <c r="D37" s="98">
        <v>5</v>
      </c>
      <c r="E37" s="107">
        <v>0.11340440009072353</v>
      </c>
      <c r="F37" s="106">
        <v>8</v>
      </c>
      <c r="G37" s="107">
        <v>7.207207207207207</v>
      </c>
      <c r="H37" s="88">
        <v>0</v>
      </c>
      <c r="I37" s="107">
        <v>0</v>
      </c>
      <c r="J37" s="88">
        <v>1</v>
      </c>
      <c r="K37" s="107">
        <v>0.13315579227696406</v>
      </c>
      <c r="L37" s="106">
        <v>1</v>
      </c>
      <c r="M37" s="107">
        <v>0.09891196834817012</v>
      </c>
      <c r="N37" s="108">
        <v>0</v>
      </c>
      <c r="O37" s="107">
        <v>0</v>
      </c>
      <c r="P37" s="92">
        <v>15</v>
      </c>
      <c r="Q37" s="107">
        <f>P37/P$43*100</f>
        <v>0.2381708478882185</v>
      </c>
      <c r="S37" s="93"/>
      <c r="T37" s="88"/>
      <c r="U37" s="88"/>
      <c r="V37" s="88"/>
      <c r="W37" s="88"/>
      <c r="X37" s="88"/>
    </row>
    <row r="38" spans="2:25" ht="12.75" customHeight="1">
      <c r="B38" s="89" t="s">
        <v>10</v>
      </c>
      <c r="C38" s="42"/>
      <c r="D38" s="98">
        <v>12</v>
      </c>
      <c r="E38" s="107">
        <v>0.27124773960216997</v>
      </c>
      <c r="F38" s="88">
        <v>10</v>
      </c>
      <c r="G38" s="107">
        <v>10.526315789473683</v>
      </c>
      <c r="H38" s="88">
        <v>3</v>
      </c>
      <c r="I38" s="107">
        <v>60</v>
      </c>
      <c r="J38" s="88">
        <v>2</v>
      </c>
      <c r="K38" s="107">
        <v>0.22026431718061676</v>
      </c>
      <c r="L38" s="88">
        <v>3</v>
      </c>
      <c r="M38" s="107">
        <v>0.29880478087649404</v>
      </c>
      <c r="N38" s="92">
        <v>0</v>
      </c>
      <c r="O38" s="107">
        <v>0</v>
      </c>
      <c r="P38" s="92">
        <v>30</v>
      </c>
      <c r="Q38" s="107">
        <f>P38/P$41*100</f>
        <v>0.4661280298321939</v>
      </c>
      <c r="S38" s="93"/>
      <c r="T38" s="88"/>
      <c r="U38" s="88"/>
      <c r="V38" s="88"/>
      <c r="W38" s="106"/>
      <c r="X38" s="88"/>
      <c r="Y38" s="18"/>
    </row>
    <row r="39" spans="2:25" ht="12.75" customHeight="1">
      <c r="B39" s="89"/>
      <c r="C39" s="42"/>
      <c r="D39" s="98">
        <v>14</v>
      </c>
      <c r="E39" s="107">
        <v>0.2958579881656805</v>
      </c>
      <c r="F39" s="88">
        <v>13</v>
      </c>
      <c r="G39" s="12">
        <v>10.317460317460316</v>
      </c>
      <c r="H39" s="88">
        <v>4</v>
      </c>
      <c r="I39" s="12">
        <v>36.36363636363637</v>
      </c>
      <c r="J39" s="106">
        <v>0</v>
      </c>
      <c r="K39" s="12">
        <v>0</v>
      </c>
      <c r="L39" s="88">
        <v>3</v>
      </c>
      <c r="M39" s="12">
        <v>0.3157894736842105</v>
      </c>
      <c r="N39" s="110">
        <v>0</v>
      </c>
      <c r="O39" s="107">
        <v>0</v>
      </c>
      <c r="P39" s="111">
        <v>34</v>
      </c>
      <c r="Q39" s="12">
        <f>P39/P$41*100</f>
        <v>0.5282784338098198</v>
      </c>
      <c r="S39" s="93"/>
      <c r="T39" s="88"/>
      <c r="U39" s="88"/>
      <c r="V39" s="88"/>
      <c r="W39" s="88"/>
      <c r="X39" s="88"/>
      <c r="Y39" s="18"/>
    </row>
    <row r="40" spans="2:25" ht="12.75" customHeight="1">
      <c r="B40" s="89"/>
      <c r="C40" s="42"/>
      <c r="D40" s="98">
        <v>7</v>
      </c>
      <c r="E40" s="107">
        <v>0.15876616012701295</v>
      </c>
      <c r="F40" s="88">
        <v>18</v>
      </c>
      <c r="G40" s="12">
        <v>16.216216216216218</v>
      </c>
      <c r="H40" s="88">
        <v>4</v>
      </c>
      <c r="I40" s="12">
        <v>26.666666666666668</v>
      </c>
      <c r="J40" s="88">
        <v>5</v>
      </c>
      <c r="K40" s="12">
        <v>0.6657789613848202</v>
      </c>
      <c r="L40" s="88">
        <v>6</v>
      </c>
      <c r="M40" s="12">
        <v>0.5934718100890208</v>
      </c>
      <c r="N40" s="110">
        <v>1</v>
      </c>
      <c r="O40" s="12">
        <v>100</v>
      </c>
      <c r="P40" s="111">
        <v>41</v>
      </c>
      <c r="Q40" s="12">
        <f>P40/P$43*100</f>
        <v>0.6510003175611305</v>
      </c>
      <c r="S40" s="93"/>
      <c r="T40" s="93"/>
      <c r="U40" s="93"/>
      <c r="V40" s="93"/>
      <c r="W40" s="93"/>
      <c r="X40" s="91"/>
      <c r="Y40" s="18"/>
    </row>
    <row r="41" spans="2:16" ht="12.75" customHeight="1">
      <c r="B41" s="112" t="s">
        <v>7</v>
      </c>
      <c r="C41" s="42"/>
      <c r="D41" s="113">
        <f>D8+D11+D14+D17+D20+D23+D26+D29+D32+D35+D38</f>
        <v>4424</v>
      </c>
      <c r="E41" s="114"/>
      <c r="F41" s="113">
        <f>F8+F11+F14+F17+F20+F23+F26+F29+F32+F35+F38</f>
        <v>95</v>
      </c>
      <c r="G41" s="114"/>
      <c r="H41" s="113">
        <f>H8+H11+H14+H17+H20+H23+H26+H29+H32+H35+H38</f>
        <v>5</v>
      </c>
      <c r="I41" s="114"/>
      <c r="J41" s="113">
        <f>J8+J11+J14+J17+J20+J23+J26+J29+J32+J35+J38</f>
        <v>908</v>
      </c>
      <c r="K41" s="114"/>
      <c r="L41" s="113">
        <f>L8+L11+L14+L17+L20+L23+L26+L29+L32+L35+L38</f>
        <v>1004</v>
      </c>
      <c r="M41" s="114"/>
      <c r="N41" s="113">
        <f>N8+N11+N14+N17+N20+N23+N26+N29+N32+N35+N38</f>
        <v>0</v>
      </c>
      <c r="O41" s="114"/>
      <c r="P41" s="113">
        <f>P8+P11+P14+P17+P20+P23+P26+P29+P32+P35+P38</f>
        <v>6436</v>
      </c>
    </row>
    <row r="42" spans="3:16" ht="12.75" customHeight="1">
      <c r="C42" s="46"/>
      <c r="D42" s="113">
        <f aca="true" t="shared" si="0" ref="D42:F43">D9+D12+D15+D18+D21+D24+D27+D30+D33+D36+D39</f>
        <v>4732</v>
      </c>
      <c r="E42" s="114"/>
      <c r="F42" s="113">
        <f t="shared" si="0"/>
        <v>126</v>
      </c>
      <c r="G42" s="114"/>
      <c r="H42" s="113">
        <f>H9+H12+H15+H18+H21+H24+H27+H30+H33+H36+H39</f>
        <v>11</v>
      </c>
      <c r="I42" s="114"/>
      <c r="J42" s="113">
        <f>J9+J12+J15+J18+J21+J24+J27+J30+J33+J36+J39</f>
        <v>755</v>
      </c>
      <c r="K42" s="114"/>
      <c r="L42" s="113">
        <f>L9+L12+L15+L18+L21+L24+L27+L30+L33+L36+L39</f>
        <v>950</v>
      </c>
      <c r="M42" s="114"/>
      <c r="N42" s="113">
        <f>N9+N12+N15+N18+N21+N24+N27+N30+N33+N36+N39</f>
        <v>0</v>
      </c>
      <c r="O42" s="114"/>
      <c r="P42" s="113">
        <f>P9+P12+P15+P18+P21+P24+P27+P30+P33+P36+P39</f>
        <v>6574</v>
      </c>
    </row>
    <row r="43" spans="2:16" ht="12.75" customHeight="1">
      <c r="B43" s="46"/>
      <c r="C43" s="46"/>
      <c r="D43" s="113">
        <f t="shared" si="0"/>
        <v>4409</v>
      </c>
      <c r="E43" s="114"/>
      <c r="F43" s="113">
        <f t="shared" si="0"/>
        <v>111</v>
      </c>
      <c r="G43" s="114"/>
      <c r="H43" s="113">
        <f>H10+H13+H16+H19+H22+H25+H28+H31+H34+H37+H40</f>
        <v>15</v>
      </c>
      <c r="I43" s="114"/>
      <c r="J43" s="113">
        <f>J10+J13+J16+J19+J22+J25+J28+J31+J34+J37+J40</f>
        <v>751</v>
      </c>
      <c r="K43" s="114"/>
      <c r="L43" s="113">
        <f>L10+L13+L16+L19+L22+L25+L28+L31+L34+L37+L40</f>
        <v>1011</v>
      </c>
      <c r="M43" s="114"/>
      <c r="N43" s="113">
        <f>N10+N13+N16+N19+N22+N25+N28+N31+N34+N37+N40</f>
        <v>1</v>
      </c>
      <c r="O43" s="114"/>
      <c r="P43" s="113">
        <f>P10+P13+P16+P19+P22+P25+P28+P31+P34+P37+P40</f>
        <v>6298</v>
      </c>
    </row>
    <row r="44" spans="2:16" ht="12.75" customHeight="1">
      <c r="B44" s="46"/>
      <c r="C44" s="46"/>
      <c r="D44" s="113"/>
      <c r="E44" s="114"/>
      <c r="F44" s="113"/>
      <c r="G44" s="114"/>
      <c r="H44" s="113"/>
      <c r="I44" s="114"/>
      <c r="J44" s="113"/>
      <c r="K44" s="114"/>
      <c r="L44" s="113"/>
      <c r="M44" s="114"/>
      <c r="N44" s="113"/>
      <c r="O44" s="114"/>
      <c r="P44" s="113"/>
    </row>
    <row r="45" spans="2:16" ht="12.75" customHeight="1">
      <c r="B45" s="42" t="s">
        <v>11</v>
      </c>
      <c r="D45" s="115">
        <f>D41/$P41*100</f>
        <v>68.73834679925419</v>
      </c>
      <c r="E45" s="116"/>
      <c r="F45" s="115">
        <f>F41/$P41*100</f>
        <v>1.476072094468614</v>
      </c>
      <c r="G45" s="116"/>
      <c r="H45" s="115">
        <f>H41/$P41*100</f>
        <v>0.07768800497203232</v>
      </c>
      <c r="I45" s="116"/>
      <c r="J45" s="115">
        <f>J41/$P41*100</f>
        <v>14.108141702921067</v>
      </c>
      <c r="K45" s="116"/>
      <c r="L45" s="115">
        <f>L41/$P41*100</f>
        <v>15.59975139838409</v>
      </c>
      <c r="M45" s="116"/>
      <c r="N45" s="115">
        <f>N41/$P41*100</f>
        <v>0</v>
      </c>
      <c r="O45" s="117"/>
      <c r="P45" s="115">
        <f>SUM(D45:O45)</f>
        <v>100</v>
      </c>
    </row>
    <row r="46" spans="4:16" ht="12.75" customHeight="1">
      <c r="D46" s="115">
        <f>D42/$P42*100</f>
        <v>71.98052935807728</v>
      </c>
      <c r="E46" s="116"/>
      <c r="F46" s="115">
        <f>F42/$P42*100</f>
        <v>1.9166413142683298</v>
      </c>
      <c r="G46" s="116"/>
      <c r="H46" s="115">
        <f>H42/$P42*100</f>
        <v>0.1673258290234256</v>
      </c>
      <c r="I46" s="116"/>
      <c r="J46" s="115">
        <f>J42/$P42*100</f>
        <v>11.48463644660785</v>
      </c>
      <c r="K46" s="116"/>
      <c r="L46" s="115">
        <f>L42/$P42*100</f>
        <v>14.450867052023122</v>
      </c>
      <c r="M46" s="116"/>
      <c r="N46" s="115">
        <f>N42/$P42*100</f>
        <v>0</v>
      </c>
      <c r="O46" s="117"/>
      <c r="P46" s="115">
        <f>SUM(D46:O46)</f>
        <v>100.00000000000001</v>
      </c>
    </row>
    <row r="47" spans="4:16" ht="12.75" customHeight="1">
      <c r="D47" s="115">
        <f>D43/$P43*100</f>
        <v>70.00635122261035</v>
      </c>
      <c r="E47" s="116"/>
      <c r="F47" s="115">
        <f>F43/$P43*100</f>
        <v>1.762464274372817</v>
      </c>
      <c r="G47" s="116"/>
      <c r="H47" s="115">
        <f>H43/$P43*100</f>
        <v>0.2381708478882185</v>
      </c>
      <c r="I47" s="116"/>
      <c r="J47" s="115">
        <f>J43/$P43*100</f>
        <v>11.924420450936806</v>
      </c>
      <c r="K47" s="116"/>
      <c r="L47" s="115">
        <f>L43/$P43*100</f>
        <v>16.052715147665925</v>
      </c>
      <c r="M47" s="116"/>
      <c r="N47" s="115">
        <f>N43/$P43*100</f>
        <v>0.015878056525881232</v>
      </c>
      <c r="O47" s="117"/>
      <c r="P47" s="115">
        <f>SUM(D47:O47)</f>
        <v>99.99999999999999</v>
      </c>
    </row>
    <row r="48" ht="12.75" customHeight="1"/>
    <row r="49" ht="12.75" customHeight="1">
      <c r="B49" s="70" t="s">
        <v>103</v>
      </c>
    </row>
    <row r="50" ht="12.75" customHeight="1">
      <c r="B50" s="70"/>
    </row>
    <row r="51" ht="12.75" customHeight="1">
      <c r="B51" s="70"/>
    </row>
    <row r="52" ht="12.75" customHeight="1">
      <c r="B52" s="70"/>
    </row>
    <row r="53" spans="2:16" ht="12.75" customHeight="1">
      <c r="B53" s="42" t="s">
        <v>73</v>
      </c>
      <c r="C53" s="4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12.75" customHeight="1">
      <c r="B54" s="42" t="s">
        <v>12</v>
      </c>
      <c r="C54" s="4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s="73" customFormat="1" ht="12.75" customHeight="1">
      <c r="B55" s="74" t="s">
        <v>98</v>
      </c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 ht="12.75" customHeight="1">
      <c r="B56" s="47"/>
      <c r="C56" s="4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s="9" customFormat="1" ht="19.5" customHeight="1">
      <c r="B57" s="145" t="s">
        <v>0</v>
      </c>
      <c r="C57" s="146" t="s">
        <v>102</v>
      </c>
      <c r="D57" s="143" t="s">
        <v>1</v>
      </c>
      <c r="E57" s="143"/>
      <c r="F57" s="143" t="s">
        <v>2</v>
      </c>
      <c r="G57" s="143"/>
      <c r="H57" s="143" t="s">
        <v>3</v>
      </c>
      <c r="I57" s="143"/>
      <c r="J57" s="143" t="s">
        <v>4</v>
      </c>
      <c r="K57" s="143"/>
      <c r="L57" s="143" t="s">
        <v>5</v>
      </c>
      <c r="M57" s="143"/>
      <c r="N57" s="143" t="s">
        <v>6</v>
      </c>
      <c r="O57" s="143"/>
      <c r="P57" s="143" t="s">
        <v>7</v>
      </c>
    </row>
    <row r="58" spans="2:16" ht="12.75" customHeight="1">
      <c r="B58" s="89" t="s">
        <v>90</v>
      </c>
      <c r="C58" s="85" t="s">
        <v>107</v>
      </c>
      <c r="D58" s="12">
        <f>(D10/D8)*100-100</f>
        <v>-5.355150613611002</v>
      </c>
      <c r="E58" s="12"/>
      <c r="F58" s="12">
        <f>(F10/F8)*100-100</f>
        <v>11.764705882352942</v>
      </c>
      <c r="G58" s="12"/>
      <c r="H58" s="12" t="s">
        <v>68</v>
      </c>
      <c r="I58" s="12"/>
      <c r="J58" s="12">
        <f>(J10/J8)*100-100</f>
        <v>-15.044247787610615</v>
      </c>
      <c r="K58" s="12"/>
      <c r="L58" s="12">
        <f>(L10/L8)*100-100</f>
        <v>-4.749679075738129</v>
      </c>
      <c r="M58" s="12"/>
      <c r="N58" s="12" t="s">
        <v>68</v>
      </c>
      <c r="O58" s="12"/>
      <c r="P58" s="12">
        <f>(P10/P8)*100-100</f>
        <v>-6.653855392745612</v>
      </c>
    </row>
    <row r="59" spans="2:16" ht="12.75" customHeight="1">
      <c r="B59" s="118"/>
      <c r="C59" s="85" t="s">
        <v>108</v>
      </c>
      <c r="D59" s="12">
        <f>(D10/D9)*100-100</f>
        <v>-16.612057667103542</v>
      </c>
      <c r="E59" s="12"/>
      <c r="F59" s="12">
        <f>(F10/F9)*100-100</f>
        <v>-29.629629629629633</v>
      </c>
      <c r="G59" s="12"/>
      <c r="H59" s="12">
        <f>(H10/H9)*100-100</f>
        <v>300</v>
      </c>
      <c r="I59" s="12"/>
      <c r="J59" s="12">
        <f>(J10/J9)*100-100</f>
        <v>-1.8739352640545093</v>
      </c>
      <c r="K59" s="12"/>
      <c r="L59" s="12">
        <f>(L10/L9)*100-100</f>
        <v>1.0899182561307867</v>
      </c>
      <c r="M59" s="12"/>
      <c r="N59" s="12" t="s">
        <v>68</v>
      </c>
      <c r="O59" s="12"/>
      <c r="P59" s="12">
        <f>(P10/P9)*100-100</f>
        <v>-11.701885935014772</v>
      </c>
    </row>
    <row r="60" spans="2:16" ht="12.75" customHeight="1">
      <c r="B60" s="89" t="s">
        <v>91</v>
      </c>
      <c r="C60" s="48"/>
      <c r="D60" s="12">
        <f>(D13/D11)*100-100</f>
        <v>0.2503128911139072</v>
      </c>
      <c r="E60" s="12"/>
      <c r="F60" s="12">
        <f>(F13/F11)*100-100</f>
        <v>10.000000000000014</v>
      </c>
      <c r="G60" s="12"/>
      <c r="H60" s="12" t="s">
        <v>68</v>
      </c>
      <c r="I60" s="12"/>
      <c r="J60" s="12">
        <f>(J13/J11)*100-100</f>
        <v>-27.777777777777786</v>
      </c>
      <c r="K60" s="12"/>
      <c r="L60" s="12">
        <f>(L13/L11)*100-100</f>
        <v>13.815789473684205</v>
      </c>
      <c r="M60" s="12"/>
      <c r="N60" s="12" t="s">
        <v>68</v>
      </c>
      <c r="O60" s="12"/>
      <c r="P60" s="12">
        <f>(P13/P11)*100-100</f>
        <v>-1.8683274021352219</v>
      </c>
    </row>
    <row r="61" spans="2:16" ht="12.75" customHeight="1">
      <c r="B61" s="118"/>
      <c r="C61" s="48"/>
      <c r="D61" s="12">
        <f>(D13/D12)*100-100</f>
        <v>3.7564766839378194</v>
      </c>
      <c r="E61" s="12"/>
      <c r="F61" s="12">
        <f>(F13/F12)*100-100</f>
        <v>-67.64705882352942</v>
      </c>
      <c r="G61" s="12"/>
      <c r="H61" s="12" t="s">
        <v>68</v>
      </c>
      <c r="I61" s="12"/>
      <c r="J61" s="12">
        <f>(J13/J12)*100-100</f>
        <v>0</v>
      </c>
      <c r="K61" s="12"/>
      <c r="L61" s="12">
        <f>(L13/L12)*100-100</f>
        <v>16.891891891891888</v>
      </c>
      <c r="M61" s="12"/>
      <c r="N61" s="12" t="s">
        <v>68</v>
      </c>
      <c r="O61" s="12"/>
      <c r="P61" s="12">
        <f>(P13/P12)*100-100</f>
        <v>2.7958993476234753</v>
      </c>
    </row>
    <row r="62" spans="2:16" ht="12.75" customHeight="1">
      <c r="B62" s="89" t="s">
        <v>92</v>
      </c>
      <c r="C62" s="48"/>
      <c r="D62" s="12">
        <f>(D16/D14)*100-100</f>
        <v>18.508287292817684</v>
      </c>
      <c r="E62" s="12"/>
      <c r="F62" s="12">
        <f>(F16/F14)*100-100</f>
        <v>-53.333333333333336</v>
      </c>
      <c r="G62" s="12"/>
      <c r="H62" s="12" t="s">
        <v>68</v>
      </c>
      <c r="I62" s="12"/>
      <c r="J62" s="12">
        <f>(J16/J14)*100-100</f>
        <v>-11.111111111111114</v>
      </c>
      <c r="K62" s="12"/>
      <c r="L62" s="12">
        <f>(L16/L14)*100-100</f>
        <v>14.285714285714278</v>
      </c>
      <c r="M62" s="12"/>
      <c r="N62" s="12" t="s">
        <v>68</v>
      </c>
      <c r="O62" s="12"/>
      <c r="P62" s="12">
        <f>(P16/P14)*100-100</f>
        <v>13.63636363636364</v>
      </c>
    </row>
    <row r="63" spans="2:16" ht="12.75" customHeight="1">
      <c r="B63" s="118"/>
      <c r="C63" s="48"/>
      <c r="D63" s="12">
        <f>(D16/D15)*100-100</f>
        <v>16.26016260162602</v>
      </c>
      <c r="E63" s="12"/>
      <c r="F63" s="12">
        <f>(F16/F15)*100-100</f>
        <v>-58.82352941176471</v>
      </c>
      <c r="G63" s="12"/>
      <c r="H63" s="12">
        <f>(H16/H15)*100-100</f>
        <v>-66.66666666666667</v>
      </c>
      <c r="I63" s="12"/>
      <c r="J63" s="12">
        <f>(J16/J15)*100-100</f>
        <v>-15.789473684210535</v>
      </c>
      <c r="K63" s="12"/>
      <c r="L63" s="12">
        <f>(L16/L15)*100-100</f>
        <v>93.10344827586206</v>
      </c>
      <c r="M63" s="12"/>
      <c r="N63" s="12" t="s">
        <v>68</v>
      </c>
      <c r="O63" s="12"/>
      <c r="P63" s="12">
        <f>(P16/P15)*100-100</f>
        <v>15.131578947368425</v>
      </c>
    </row>
    <row r="64" spans="2:16" ht="12.75" customHeight="1">
      <c r="B64" s="89" t="s">
        <v>70</v>
      </c>
      <c r="C64" s="48"/>
      <c r="D64" s="12">
        <f>(D19/D17)*100-100</f>
        <v>3.4300791556728143</v>
      </c>
      <c r="E64" s="12"/>
      <c r="F64" s="12">
        <f>(F19/F17)*100-100</f>
        <v>-75</v>
      </c>
      <c r="G64" s="12"/>
      <c r="H64" s="12" t="s">
        <v>68</v>
      </c>
      <c r="I64" s="12"/>
      <c r="J64" s="12">
        <f>(J19/J17)*100-100</f>
        <v>-37.5</v>
      </c>
      <c r="K64" s="12"/>
      <c r="L64" s="12">
        <f>(L19/L17)*100-100</f>
        <v>44.44444444444443</v>
      </c>
      <c r="M64" s="12"/>
      <c r="N64" s="12" t="s">
        <v>68</v>
      </c>
      <c r="O64" s="12"/>
      <c r="P64" s="12">
        <f>(P19/P17)*100-100</f>
        <v>1.2224938875305469</v>
      </c>
    </row>
    <row r="65" spans="2:16" ht="12.75" customHeight="1">
      <c r="B65" s="118"/>
      <c r="C65" s="48"/>
      <c r="D65" s="12">
        <f>(D19/D18)*100-100</f>
        <v>10.422535211267615</v>
      </c>
      <c r="E65" s="12"/>
      <c r="F65" s="12">
        <f>(F19/F18)*100-100</f>
        <v>-75</v>
      </c>
      <c r="G65" s="12"/>
      <c r="H65" s="12" t="s">
        <v>68</v>
      </c>
      <c r="I65" s="12"/>
      <c r="J65" s="12">
        <f>(J19/J18)*100-100</f>
        <v>-16.666666666666657</v>
      </c>
      <c r="K65" s="12"/>
      <c r="L65" s="12">
        <f>(L19/L18)*100-100</f>
        <v>-13.333333333333329</v>
      </c>
      <c r="M65" s="12"/>
      <c r="N65" s="12" t="s">
        <v>68</v>
      </c>
      <c r="O65" s="12"/>
      <c r="P65" s="12">
        <f>(P19/P18)*100-100</f>
        <v>6.701030927835049</v>
      </c>
    </row>
    <row r="66" spans="2:16" ht="12.75" customHeight="1">
      <c r="B66" s="89" t="s">
        <v>71</v>
      </c>
      <c r="C66" s="48"/>
      <c r="D66" s="12">
        <f>(D22/D20)*100-100</f>
        <v>19.230769230769226</v>
      </c>
      <c r="E66" s="12"/>
      <c r="F66" s="12">
        <f>(F22/F20)*100-100</f>
        <v>550</v>
      </c>
      <c r="G66" s="12"/>
      <c r="H66" s="12" t="e">
        <f>(H22/H20)*100-100</f>
        <v>#DIV/0!</v>
      </c>
      <c r="I66" s="12"/>
      <c r="J66" s="12">
        <f>(J22/J20)*100-100</f>
        <v>-37.5</v>
      </c>
      <c r="K66" s="12"/>
      <c r="L66" s="12">
        <f>(L22/L20)*100-100</f>
        <v>75</v>
      </c>
      <c r="M66" s="12"/>
      <c r="N66" s="12" t="s">
        <v>68</v>
      </c>
      <c r="O66" s="12"/>
      <c r="P66" s="12">
        <f>(P22/P20)*100-100</f>
        <v>25.641025641025635</v>
      </c>
    </row>
    <row r="67" spans="2:16" ht="12.75" customHeight="1">
      <c r="B67" s="118"/>
      <c r="C67" s="48"/>
      <c r="D67" s="12">
        <f>(D22/D21)*100-100</f>
        <v>31.35593220338984</v>
      </c>
      <c r="E67" s="12"/>
      <c r="F67" s="12">
        <f>(F22/F21)*100-100</f>
        <v>18.181818181818187</v>
      </c>
      <c r="G67" s="12"/>
      <c r="H67" s="12" t="s">
        <v>68</v>
      </c>
      <c r="I67" s="12"/>
      <c r="J67" s="12">
        <f>(J22/J21)*100-100</f>
        <v>233.33333333333337</v>
      </c>
      <c r="K67" s="12"/>
      <c r="L67" s="12">
        <f>(L22/L21)*100-100</f>
        <v>180</v>
      </c>
      <c r="M67" s="12"/>
      <c r="N67" s="12" t="s">
        <v>68</v>
      </c>
      <c r="O67" s="12"/>
      <c r="P67" s="12">
        <f>(P22/P21)*100-100</f>
        <v>43.06569343065695</v>
      </c>
    </row>
    <row r="68" spans="2:16" ht="12.75" customHeight="1">
      <c r="B68" s="89" t="s">
        <v>93</v>
      </c>
      <c r="C68" s="48"/>
      <c r="D68" s="12">
        <f>(D25/D23)*100-100</f>
        <v>39.28571428571428</v>
      </c>
      <c r="E68" s="12"/>
      <c r="F68" s="12">
        <f>(F25/F23)*100-100</f>
        <v>-25</v>
      </c>
      <c r="G68" s="12"/>
      <c r="H68" s="12" t="s">
        <v>68</v>
      </c>
      <c r="I68" s="12"/>
      <c r="J68" s="12" t="s">
        <v>68</v>
      </c>
      <c r="K68" s="12"/>
      <c r="L68" s="12" t="e">
        <f>(L25/L23)*100-100</f>
        <v>#DIV/0!</v>
      </c>
      <c r="M68" s="12"/>
      <c r="N68" s="12" t="s">
        <v>68</v>
      </c>
      <c r="O68" s="12"/>
      <c r="P68" s="12">
        <f>(P25/P23)*100-100</f>
        <v>20.930232558139522</v>
      </c>
    </row>
    <row r="69" spans="2:16" ht="12.75" customHeight="1">
      <c r="B69" s="118"/>
      <c r="C69" s="48"/>
      <c r="D69" s="12">
        <f>(D25/D24)*100-100</f>
        <v>14.705882352941174</v>
      </c>
      <c r="E69" s="12"/>
      <c r="F69" s="12">
        <f>(F25/F24)*100-100</f>
        <v>125</v>
      </c>
      <c r="G69" s="12"/>
      <c r="H69" s="12" t="s">
        <v>68</v>
      </c>
      <c r="I69" s="12"/>
      <c r="J69" s="12">
        <f>(J25/J24)*100-100</f>
        <v>-50</v>
      </c>
      <c r="K69" s="12"/>
      <c r="L69" s="12">
        <f>(L25/L24)*100-100</f>
        <v>-57.142857142857146</v>
      </c>
      <c r="M69" s="12"/>
      <c r="N69" s="12" t="s">
        <v>68</v>
      </c>
      <c r="O69" s="12"/>
      <c r="P69" s="12">
        <f>(P25/P24)*100-100</f>
        <v>10.63829787234043</v>
      </c>
    </row>
    <row r="70" spans="2:16" ht="12.75" customHeight="1">
      <c r="B70" s="89" t="s">
        <v>94</v>
      </c>
      <c r="C70" s="48"/>
      <c r="D70" s="12">
        <f>(D28/D26)*100-100</f>
        <v>33.333333333333314</v>
      </c>
      <c r="E70" s="12"/>
      <c r="F70" s="12">
        <f>(F28/F26)*100-100</f>
        <v>150</v>
      </c>
      <c r="G70" s="12"/>
      <c r="H70" s="12" t="s">
        <v>68</v>
      </c>
      <c r="I70" s="12"/>
      <c r="J70" s="12" t="e">
        <f>(J28/J26)*100-100</f>
        <v>#DIV/0!</v>
      </c>
      <c r="K70" s="12"/>
      <c r="L70" s="12">
        <f>(L28/L26)*100-100</f>
        <v>-66.66666666666667</v>
      </c>
      <c r="M70" s="12"/>
      <c r="N70" s="12" t="s">
        <v>68</v>
      </c>
      <c r="O70" s="12"/>
      <c r="P70" s="12">
        <f>(P28/P26)*100-100</f>
        <v>58.333333333333314</v>
      </c>
    </row>
    <row r="71" spans="2:16" ht="12.75" customHeight="1">
      <c r="B71" s="118"/>
      <c r="C71" s="48"/>
      <c r="D71" s="12">
        <f>(D28/D27)*100-100</f>
        <v>150</v>
      </c>
      <c r="E71" s="12"/>
      <c r="F71" s="12">
        <f>(F28/F27)*100-100</f>
        <v>400</v>
      </c>
      <c r="G71" s="12"/>
      <c r="H71" s="12" t="s">
        <v>68</v>
      </c>
      <c r="I71" s="12"/>
      <c r="J71" s="12" t="s">
        <v>68</v>
      </c>
      <c r="K71" s="12"/>
      <c r="L71" s="12" t="s">
        <v>68</v>
      </c>
      <c r="M71" s="12"/>
      <c r="N71" s="12" t="s">
        <v>68</v>
      </c>
      <c r="O71" s="12"/>
      <c r="P71" s="12">
        <f>(P28/P27)*100-100</f>
        <v>153.33333333333331</v>
      </c>
    </row>
    <row r="72" spans="2:16" ht="12.75" customHeight="1">
      <c r="B72" s="89" t="s">
        <v>95</v>
      </c>
      <c r="C72" s="48"/>
      <c r="D72" s="12">
        <f>(D31/D29)*100-100</f>
        <v>40</v>
      </c>
      <c r="E72" s="12"/>
      <c r="F72" s="12">
        <f>(F31/F29)*100-100</f>
        <v>-50</v>
      </c>
      <c r="G72" s="12"/>
      <c r="H72" s="12" t="e">
        <f>(H31/H29)*100-100</f>
        <v>#DIV/0!</v>
      </c>
      <c r="I72" s="12"/>
      <c r="J72" s="12">
        <f>(J31/J29)*100-100</f>
        <v>-50</v>
      </c>
      <c r="K72" s="12"/>
      <c r="L72" s="12">
        <f>(L31/L29)*100-100</f>
        <v>0</v>
      </c>
      <c r="M72" s="12"/>
      <c r="N72" s="12" t="s">
        <v>68</v>
      </c>
      <c r="O72" s="12"/>
      <c r="P72" s="12">
        <f>(P31/P29)*100-100</f>
        <v>-14.285714285714292</v>
      </c>
    </row>
    <row r="73" spans="2:16" ht="12.75" customHeight="1">
      <c r="B73" s="118"/>
      <c r="C73" s="48"/>
      <c r="D73" s="12">
        <f>(D31/D30)*100-100</f>
        <v>16.66666666666667</v>
      </c>
      <c r="E73" s="12"/>
      <c r="F73" s="12">
        <f>(F31/F30)*100-100</f>
        <v>50</v>
      </c>
      <c r="G73" s="12"/>
      <c r="H73" s="12" t="e">
        <f>(H31/H30)*100-100</f>
        <v>#DIV/0!</v>
      </c>
      <c r="I73" s="12"/>
      <c r="J73" s="12" t="s">
        <v>68</v>
      </c>
      <c r="K73" s="12"/>
      <c r="L73" s="12">
        <f>(L31/L30)*100-100</f>
        <v>-66.66666666666667</v>
      </c>
      <c r="M73" s="12"/>
      <c r="N73" s="12" t="s">
        <v>68</v>
      </c>
      <c r="O73" s="12"/>
      <c r="P73" s="12">
        <f>(P31/P30)*100-100</f>
        <v>-7.692307692307693</v>
      </c>
    </row>
    <row r="74" spans="2:16" ht="12.75" customHeight="1">
      <c r="B74" s="89" t="s">
        <v>96</v>
      </c>
      <c r="C74" s="48"/>
      <c r="D74" s="12">
        <f>(D34/D32)*100-100</f>
        <v>125</v>
      </c>
      <c r="E74" s="12"/>
      <c r="F74" s="12">
        <f>(F34/F32)*100-100</f>
        <v>400</v>
      </c>
      <c r="G74" s="12"/>
      <c r="H74" s="12" t="s">
        <v>68</v>
      </c>
      <c r="I74" s="12"/>
      <c r="J74" s="12" t="s">
        <v>68</v>
      </c>
      <c r="K74" s="12"/>
      <c r="L74" s="12" t="s">
        <v>68</v>
      </c>
      <c r="M74" s="12"/>
      <c r="N74" s="12" t="s">
        <v>68</v>
      </c>
      <c r="O74" s="12"/>
      <c r="P74" s="12">
        <f>(P34/P32)*100-100</f>
        <v>166.66666666666663</v>
      </c>
    </row>
    <row r="75" spans="2:16" ht="12.75" customHeight="1">
      <c r="B75" s="118"/>
      <c r="C75" s="48"/>
      <c r="D75" s="12">
        <f>(D34/D33)*100-100</f>
        <v>125</v>
      </c>
      <c r="E75" s="12"/>
      <c r="F75" s="12">
        <f>(F34/F33)*100-100</f>
        <v>400</v>
      </c>
      <c r="G75" s="12"/>
      <c r="H75" s="12" t="s">
        <v>68</v>
      </c>
      <c r="I75" s="12"/>
      <c r="J75" s="12" t="e">
        <f>(J34/J33)*100-100</f>
        <v>#DIV/0!</v>
      </c>
      <c r="K75" s="12"/>
      <c r="L75" s="12" t="s">
        <v>68</v>
      </c>
      <c r="M75" s="12"/>
      <c r="N75" s="12" t="s">
        <v>68</v>
      </c>
      <c r="O75" s="12"/>
      <c r="P75" s="12">
        <f>(P34/P33)*100-100</f>
        <v>220</v>
      </c>
    </row>
    <row r="76" spans="2:16" ht="12.75" customHeight="1">
      <c r="B76" s="89" t="s">
        <v>97</v>
      </c>
      <c r="C76" s="48"/>
      <c r="D76" s="12">
        <f>(D37/D35)*100-100</f>
        <v>400</v>
      </c>
      <c r="E76" s="12"/>
      <c r="F76" s="12">
        <f>(F37/F35)*100-100</f>
        <v>100</v>
      </c>
      <c r="G76" s="12"/>
      <c r="H76" s="12" t="e">
        <f>(H37/H35)*100-100</f>
        <v>#DIV/0!</v>
      </c>
      <c r="I76" s="12"/>
      <c r="J76" s="12" t="s">
        <v>68</v>
      </c>
      <c r="K76" s="12"/>
      <c r="L76" s="12" t="s">
        <v>68</v>
      </c>
      <c r="M76" s="12"/>
      <c r="N76" s="12" t="s">
        <v>68</v>
      </c>
      <c r="O76" s="12"/>
      <c r="P76" s="12">
        <f>(P37/P35)*100-100</f>
        <v>200</v>
      </c>
    </row>
    <row r="77" spans="2:16" ht="12.75" customHeight="1">
      <c r="B77" s="70"/>
      <c r="C77" s="48"/>
      <c r="D77" s="12" t="e">
        <f>(D37/D36)*100-100</f>
        <v>#DIV/0!</v>
      </c>
      <c r="E77" s="12"/>
      <c r="F77" s="12">
        <f>(F37/F36)*100-100</f>
        <v>300</v>
      </c>
      <c r="G77" s="12"/>
      <c r="H77" s="12" t="e">
        <f>(H37/H36)*100-100</f>
        <v>#DIV/0!</v>
      </c>
      <c r="I77" s="12"/>
      <c r="J77" s="12" t="s">
        <v>68</v>
      </c>
      <c r="K77" s="12"/>
      <c r="L77" s="12" t="s">
        <v>68</v>
      </c>
      <c r="M77" s="12"/>
      <c r="N77" s="12" t="s">
        <v>68</v>
      </c>
      <c r="O77" s="12"/>
      <c r="P77" s="12">
        <f>(P37/P36)*100-100</f>
        <v>200</v>
      </c>
    </row>
    <row r="78" spans="2:16" ht="12.75" customHeight="1">
      <c r="B78" s="94" t="s">
        <v>10</v>
      </c>
      <c r="C78" s="48"/>
      <c r="D78" s="12">
        <f>(D40/D38)*100-100</f>
        <v>-41.666666666666664</v>
      </c>
      <c r="E78" s="12"/>
      <c r="F78" s="12">
        <f>(F40/F38)*100-100</f>
        <v>80</v>
      </c>
      <c r="G78" s="12"/>
      <c r="H78" s="12">
        <f>(H40/H38)*100-100</f>
        <v>33.333333333333314</v>
      </c>
      <c r="I78" s="12"/>
      <c r="J78" s="12">
        <f>(J40/J38)*100-100</f>
        <v>150</v>
      </c>
      <c r="K78" s="12"/>
      <c r="L78" s="12">
        <f>(L40/L38)*100-100</f>
        <v>100</v>
      </c>
      <c r="M78" s="12"/>
      <c r="N78" s="12" t="s">
        <v>68</v>
      </c>
      <c r="O78" s="12"/>
      <c r="P78" s="12">
        <f>(P40/P38)*100-100</f>
        <v>36.66666666666666</v>
      </c>
    </row>
    <row r="79" spans="2:16" ht="12.75" customHeight="1">
      <c r="B79" s="118"/>
      <c r="C79" s="49"/>
      <c r="D79" s="12">
        <f>(D40/D39)*100-100</f>
        <v>-50</v>
      </c>
      <c r="E79" s="16"/>
      <c r="F79" s="12">
        <f>(F40/F39)*100-100</f>
        <v>38.46153846153845</v>
      </c>
      <c r="G79" s="16"/>
      <c r="H79" s="12">
        <f>(H40/H39)*100-100</f>
        <v>0</v>
      </c>
      <c r="I79" s="16"/>
      <c r="J79" s="12" t="s">
        <v>68</v>
      </c>
      <c r="K79" s="16"/>
      <c r="L79" s="12">
        <f>(L40/L39)*100-100</f>
        <v>100</v>
      </c>
      <c r="M79" s="16"/>
      <c r="N79" s="12" t="s">
        <v>68</v>
      </c>
      <c r="O79" s="16"/>
      <c r="P79" s="12">
        <f>(P40/P39)*100-100</f>
        <v>20.588235294117638</v>
      </c>
    </row>
    <row r="80" spans="3:16" ht="12.75" customHeight="1">
      <c r="C80" s="4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8" ht="12.75" customHeight="1">
      <c r="B81" s="119" t="s">
        <v>7</v>
      </c>
      <c r="D81" s="17">
        <f>(D43/D41)*100-100</f>
        <v>-0.339059674502721</v>
      </c>
      <c r="E81" s="9"/>
      <c r="F81" s="17">
        <f>(F43/F41)*100-100</f>
        <v>16.842105263157904</v>
      </c>
      <c r="G81" s="9"/>
      <c r="H81" s="17">
        <f>(H43/H41)*100-100</f>
        <v>200</v>
      </c>
      <c r="I81" s="9"/>
      <c r="J81" s="17">
        <f>(J43/J41)*100-100</f>
        <v>-17.290748898678416</v>
      </c>
      <c r="K81" s="9"/>
      <c r="L81" s="17">
        <f>(L43/L41)*100-100</f>
        <v>0.6972111553784828</v>
      </c>
      <c r="M81" s="9"/>
      <c r="N81" s="17" t="s">
        <v>68</v>
      </c>
      <c r="O81" s="9"/>
      <c r="P81" s="17">
        <f>(P43/P41)*100-100</f>
        <v>-2.14418893722808</v>
      </c>
      <c r="Q81" s="9"/>
      <c r="R81" s="9"/>
    </row>
    <row r="82" spans="4:18" ht="12.75" customHeight="1">
      <c r="D82" s="17">
        <f>(D43/D42)*100-100</f>
        <v>-6.8258664412510655</v>
      </c>
      <c r="E82" s="9"/>
      <c r="F82" s="17">
        <f>(F43/F42)*100-100</f>
        <v>-11.904761904761912</v>
      </c>
      <c r="G82" s="9"/>
      <c r="H82" s="17">
        <f>(H43/H42)*100-100</f>
        <v>36.363636363636346</v>
      </c>
      <c r="I82" s="9"/>
      <c r="J82" s="17">
        <f>(J43/J42)*100-100</f>
        <v>-0.5298013245033104</v>
      </c>
      <c r="K82" s="9"/>
      <c r="L82" s="17">
        <f>(L43/L42)*100-100</f>
        <v>6.421052631578945</v>
      </c>
      <c r="M82" s="9"/>
      <c r="N82" s="17" t="s">
        <v>68</v>
      </c>
      <c r="O82" s="9"/>
      <c r="P82" s="17">
        <f>(P43/P42)*100-100</f>
        <v>-4.198357164587776</v>
      </c>
      <c r="Q82" s="9"/>
      <c r="R82" s="9"/>
    </row>
    <row r="83" spans="4:18" ht="12.75" customHeight="1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4:18" ht="12.75" customHeight="1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4:18" ht="12.75" customHeight="1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4:18" ht="12.75" customHeight="1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4:18" ht="12.75" customHeight="1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4:18" ht="12.75" customHeight="1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81"/>
  <sheetViews>
    <sheetView zoomScale="93" zoomScaleNormal="93" zoomScalePageLayoutView="0" workbookViewId="0" topLeftCell="A1">
      <selection activeCell="C17" sqref="C17"/>
    </sheetView>
  </sheetViews>
  <sheetFormatPr defaultColWidth="9.140625" defaultRowHeight="12.75"/>
  <cols>
    <col min="1" max="1" width="9.140625" style="6" customWidth="1"/>
    <col min="2" max="2" width="17.8515625" style="43" bestFit="1" customWidth="1"/>
    <col min="3" max="3" width="15.7109375" style="43" bestFit="1" customWidth="1"/>
    <col min="4" max="10" width="15.57421875" style="6" customWidth="1"/>
    <col min="11" max="11" width="12.28125" style="77" bestFit="1" customWidth="1"/>
    <col min="12" max="16384" width="9.140625" style="6" customWidth="1"/>
  </cols>
  <sheetData>
    <row r="3" spans="2:10" ht="12.75" customHeight="1">
      <c r="B3" s="42" t="s">
        <v>74</v>
      </c>
      <c r="J3" s="77"/>
    </row>
    <row r="4" ht="12.75" customHeight="1">
      <c r="B4" s="42" t="s">
        <v>99</v>
      </c>
    </row>
    <row r="5" ht="12.75" customHeight="1">
      <c r="B5" s="42" t="s">
        <v>13</v>
      </c>
    </row>
    <row r="6" spans="2:16" s="9" customFormat="1" ht="25.5" customHeight="1">
      <c r="B6" s="138" t="s">
        <v>0</v>
      </c>
      <c r="C6" s="139" t="s">
        <v>102</v>
      </c>
      <c r="D6" s="142" t="s">
        <v>1</v>
      </c>
      <c r="E6" s="142" t="s">
        <v>2</v>
      </c>
      <c r="F6" s="142" t="s">
        <v>3</v>
      </c>
      <c r="G6" s="142" t="s">
        <v>4</v>
      </c>
      <c r="H6" s="142" t="s">
        <v>5</v>
      </c>
      <c r="I6" s="141" t="s">
        <v>6</v>
      </c>
      <c r="J6" s="141" t="s">
        <v>7</v>
      </c>
      <c r="K6" s="78"/>
      <c r="L6" s="102"/>
      <c r="M6" s="102"/>
      <c r="N6" s="102"/>
      <c r="O6" s="102"/>
      <c r="P6" s="102"/>
    </row>
    <row r="7" spans="2:16" ht="12.75" customHeight="1">
      <c r="B7" s="89" t="s">
        <v>90</v>
      </c>
      <c r="C7" s="134" t="s">
        <v>104</v>
      </c>
      <c r="D7" s="129">
        <v>158.153825</v>
      </c>
      <c r="E7" s="129">
        <v>0.834</v>
      </c>
      <c r="F7" s="129">
        <v>0</v>
      </c>
      <c r="G7" s="129">
        <v>28.676544</v>
      </c>
      <c r="H7" s="129">
        <v>31.588172</v>
      </c>
      <c r="I7" s="129">
        <v>0</v>
      </c>
      <c r="J7" s="129">
        <f>SUM(D7:I7)</f>
        <v>219.252541</v>
      </c>
      <c r="K7" s="79"/>
      <c r="L7" s="103"/>
      <c r="M7" s="103"/>
      <c r="N7" s="103"/>
      <c r="O7" s="103"/>
      <c r="P7" s="103"/>
    </row>
    <row r="8" spans="2:16" ht="12.75" customHeight="1">
      <c r="B8" s="89"/>
      <c r="C8" s="134" t="s">
        <v>105</v>
      </c>
      <c r="D8" s="129">
        <v>163.46555</v>
      </c>
      <c r="E8" s="129">
        <v>1.505</v>
      </c>
      <c r="F8" s="129">
        <v>0.024</v>
      </c>
      <c r="G8" s="129">
        <v>25.931568</v>
      </c>
      <c r="H8" s="129">
        <v>30.875463</v>
      </c>
      <c r="I8" s="129">
        <v>0</v>
      </c>
      <c r="J8" s="129">
        <f aca="true" t="shared" si="0" ref="J8:J42">SUM(D8:I8)</f>
        <v>221.801581</v>
      </c>
      <c r="K8" s="79"/>
      <c r="L8" s="103"/>
      <c r="M8" s="103"/>
      <c r="N8" s="103"/>
      <c r="O8" s="103"/>
      <c r="P8" s="103"/>
    </row>
    <row r="9" spans="2:16" ht="12.75" customHeight="1">
      <c r="B9" s="89"/>
      <c r="C9" s="135" t="s">
        <v>106</v>
      </c>
      <c r="D9" s="129">
        <v>141.320021</v>
      </c>
      <c r="E9" s="129">
        <v>0.755</v>
      </c>
      <c r="F9" s="129">
        <v>0.3015</v>
      </c>
      <c r="G9" s="129">
        <v>25.625721</v>
      </c>
      <c r="H9" s="129">
        <v>30.690094</v>
      </c>
      <c r="I9" s="129">
        <v>0</v>
      </c>
      <c r="J9" s="129">
        <f t="shared" si="0"/>
        <v>198.69233599999998</v>
      </c>
      <c r="K9" s="79"/>
      <c r="L9" s="103"/>
      <c r="M9" s="103"/>
      <c r="N9" s="103"/>
      <c r="O9" s="103"/>
      <c r="P9" s="103"/>
    </row>
    <row r="10" spans="2:16" ht="12.75" customHeight="1">
      <c r="B10" s="89" t="s">
        <v>91</v>
      </c>
      <c r="C10" s="104"/>
      <c r="D10" s="129">
        <v>113.605499</v>
      </c>
      <c r="E10" s="129">
        <v>1.416</v>
      </c>
      <c r="F10" s="129">
        <v>0.147</v>
      </c>
      <c r="G10" s="129">
        <v>23.223483</v>
      </c>
      <c r="H10" s="129">
        <v>22.229511</v>
      </c>
      <c r="I10" s="129">
        <v>0</v>
      </c>
      <c r="J10" s="129">
        <f t="shared" si="0"/>
        <v>160.621493</v>
      </c>
      <c r="K10" s="79"/>
      <c r="L10" s="103"/>
      <c r="M10" s="103"/>
      <c r="N10" s="103"/>
      <c r="O10" s="103"/>
      <c r="P10" s="103"/>
    </row>
    <row r="11" spans="2:16" ht="12.75" customHeight="1">
      <c r="B11" s="89"/>
      <c r="C11" s="104"/>
      <c r="D11" s="129">
        <v>110.850624</v>
      </c>
      <c r="E11" s="129">
        <v>5.020904</v>
      </c>
      <c r="F11" s="129">
        <v>0.34</v>
      </c>
      <c r="G11" s="129">
        <v>16.540741</v>
      </c>
      <c r="H11" s="129">
        <v>21.582748</v>
      </c>
      <c r="I11" s="129">
        <v>0</v>
      </c>
      <c r="J11" s="129">
        <f t="shared" si="0"/>
        <v>154.33501700000002</v>
      </c>
      <c r="K11" s="79"/>
      <c r="L11" s="103"/>
      <c r="M11" s="103"/>
      <c r="N11" s="103"/>
      <c r="O11" s="103"/>
      <c r="P11" s="103"/>
    </row>
    <row r="12" spans="2:16" ht="12.75" customHeight="1">
      <c r="B12" s="89"/>
      <c r="C12" s="104"/>
      <c r="D12" s="129">
        <v>114.879329</v>
      </c>
      <c r="E12" s="129">
        <v>1.715941</v>
      </c>
      <c r="F12" s="129">
        <v>0.192</v>
      </c>
      <c r="G12" s="129">
        <v>16.300835</v>
      </c>
      <c r="H12" s="129">
        <v>24.888648</v>
      </c>
      <c r="I12" s="129">
        <v>0</v>
      </c>
      <c r="J12" s="129">
        <f t="shared" si="0"/>
        <v>157.97675299999997</v>
      </c>
      <c r="K12" s="79"/>
      <c r="L12" s="103"/>
      <c r="M12" s="103"/>
      <c r="N12" s="103"/>
      <c r="O12" s="103"/>
      <c r="P12" s="103"/>
    </row>
    <row r="13" spans="2:16" ht="12.75" customHeight="1">
      <c r="B13" s="89" t="s">
        <v>92</v>
      </c>
      <c r="C13" s="104"/>
      <c r="D13" s="129">
        <v>92.202865</v>
      </c>
      <c r="E13" s="129">
        <v>3.8205</v>
      </c>
      <c r="F13" s="129">
        <v>0</v>
      </c>
      <c r="G13" s="129">
        <v>9.138525</v>
      </c>
      <c r="H13" s="129">
        <v>12.080543</v>
      </c>
      <c r="I13" s="129">
        <v>0</v>
      </c>
      <c r="J13" s="129">
        <f t="shared" si="0"/>
        <v>117.242433</v>
      </c>
      <c r="K13" s="79"/>
      <c r="L13" s="103"/>
      <c r="M13" s="103"/>
      <c r="N13" s="103"/>
      <c r="O13" s="103"/>
      <c r="P13" s="103"/>
    </row>
    <row r="14" spans="2:16" ht="12.75" customHeight="1">
      <c r="B14" s="89"/>
      <c r="C14" s="104"/>
      <c r="D14" s="129">
        <v>92.518999</v>
      </c>
      <c r="E14" s="129">
        <v>4.35844</v>
      </c>
      <c r="F14" s="129">
        <v>0.745</v>
      </c>
      <c r="G14" s="129">
        <v>9.265</v>
      </c>
      <c r="H14" s="129">
        <v>7.2968</v>
      </c>
      <c r="I14" s="129">
        <v>0</v>
      </c>
      <c r="J14" s="129">
        <f t="shared" si="0"/>
        <v>114.184239</v>
      </c>
      <c r="K14" s="79"/>
      <c r="L14" s="103"/>
      <c r="M14" s="103"/>
      <c r="N14" s="103"/>
      <c r="O14" s="103"/>
      <c r="P14" s="103"/>
    </row>
    <row r="15" spans="2:16" ht="12.75" customHeight="1">
      <c r="B15" s="89"/>
      <c r="C15" s="104"/>
      <c r="D15" s="129">
        <v>107.379172</v>
      </c>
      <c r="E15" s="129">
        <v>1.7145</v>
      </c>
      <c r="F15" s="129">
        <v>0.28</v>
      </c>
      <c r="G15" s="129">
        <v>7.706</v>
      </c>
      <c r="H15" s="129">
        <v>13.7225</v>
      </c>
      <c r="I15" s="129">
        <v>0</v>
      </c>
      <c r="J15" s="129">
        <f t="shared" si="0"/>
        <v>130.802172</v>
      </c>
      <c r="K15" s="79"/>
      <c r="L15" s="103"/>
      <c r="M15" s="103"/>
      <c r="N15" s="103"/>
      <c r="O15" s="103"/>
      <c r="P15" s="103"/>
    </row>
    <row r="16" spans="2:16" ht="12.75" customHeight="1">
      <c r="B16" s="89" t="s">
        <v>70</v>
      </c>
      <c r="C16" s="104"/>
      <c r="D16" s="129">
        <v>134.335048</v>
      </c>
      <c r="E16" s="129">
        <v>4.1895</v>
      </c>
      <c r="F16" s="129">
        <v>0.335</v>
      </c>
      <c r="G16" s="129">
        <v>2.810513</v>
      </c>
      <c r="H16" s="129">
        <v>3.074</v>
      </c>
      <c r="I16" s="129">
        <v>0</v>
      </c>
      <c r="J16" s="129">
        <f t="shared" si="0"/>
        <v>144.74406100000002</v>
      </c>
      <c r="K16" s="79"/>
      <c r="L16" s="103"/>
      <c r="M16" s="103"/>
      <c r="N16" s="103"/>
      <c r="O16" s="103"/>
      <c r="P16" s="103"/>
    </row>
    <row r="17" spans="2:16" ht="12.75" customHeight="1">
      <c r="B17" s="89"/>
      <c r="C17" s="104"/>
      <c r="D17" s="129">
        <v>126.459489</v>
      </c>
      <c r="E17" s="129">
        <v>4.315229</v>
      </c>
      <c r="F17" s="129">
        <v>0</v>
      </c>
      <c r="G17" s="129">
        <v>2.113</v>
      </c>
      <c r="H17" s="129">
        <v>5.382942</v>
      </c>
      <c r="I17" s="129">
        <v>0</v>
      </c>
      <c r="J17" s="129">
        <f t="shared" si="0"/>
        <v>138.27066000000002</v>
      </c>
      <c r="K17" s="79"/>
      <c r="L17" s="103"/>
      <c r="M17" s="103"/>
      <c r="N17" s="103"/>
      <c r="O17" s="103"/>
      <c r="P17" s="103"/>
    </row>
    <row r="18" spans="2:16" ht="12.75" customHeight="1">
      <c r="B18" s="89"/>
      <c r="C18" s="104"/>
      <c r="D18" s="129">
        <v>138.728446</v>
      </c>
      <c r="E18" s="129">
        <v>1.117</v>
      </c>
      <c r="F18" s="129">
        <v>0.385</v>
      </c>
      <c r="G18" s="129">
        <v>1.653</v>
      </c>
      <c r="H18" s="129">
        <v>4.459</v>
      </c>
      <c r="I18" s="129">
        <v>0</v>
      </c>
      <c r="J18" s="129">
        <f t="shared" si="0"/>
        <v>146.34244599999997</v>
      </c>
      <c r="K18" s="79"/>
      <c r="L18" s="103"/>
      <c r="M18" s="103"/>
      <c r="N18" s="103"/>
      <c r="O18" s="103"/>
      <c r="P18" s="103"/>
    </row>
    <row r="19" spans="2:16" ht="12.75" customHeight="1">
      <c r="B19" s="89" t="s">
        <v>71</v>
      </c>
      <c r="C19" s="104"/>
      <c r="D19" s="129">
        <v>58.429381</v>
      </c>
      <c r="E19" s="129">
        <v>0.953</v>
      </c>
      <c r="F19" s="129">
        <v>0</v>
      </c>
      <c r="G19" s="129">
        <v>6.924706</v>
      </c>
      <c r="H19" s="129">
        <v>3.754632</v>
      </c>
      <c r="I19" s="129">
        <v>0</v>
      </c>
      <c r="J19" s="129">
        <f t="shared" si="0"/>
        <v>70.061719</v>
      </c>
      <c r="K19" s="79"/>
      <c r="L19" s="103"/>
      <c r="M19" s="103"/>
      <c r="N19" s="103"/>
      <c r="O19" s="103"/>
      <c r="P19" s="103"/>
    </row>
    <row r="20" spans="2:16" ht="12.75" customHeight="1">
      <c r="B20" s="89"/>
      <c r="C20" s="104"/>
      <c r="D20" s="129">
        <v>53.947311</v>
      </c>
      <c r="E20" s="129">
        <v>5.278616</v>
      </c>
      <c r="F20" s="129">
        <v>0</v>
      </c>
      <c r="G20" s="129">
        <v>1.355</v>
      </c>
      <c r="H20" s="129">
        <v>2.166</v>
      </c>
      <c r="I20" s="129">
        <v>0</v>
      </c>
      <c r="J20" s="129">
        <f t="shared" si="0"/>
        <v>62.74692699999999</v>
      </c>
      <c r="K20" s="79"/>
      <c r="L20" s="103"/>
      <c r="M20" s="103"/>
      <c r="N20" s="103"/>
      <c r="O20" s="103"/>
      <c r="P20" s="103"/>
    </row>
    <row r="21" spans="2:16" ht="12.75" customHeight="1">
      <c r="B21" s="89"/>
      <c r="C21" s="104"/>
      <c r="D21" s="129">
        <v>69.381196</v>
      </c>
      <c r="E21" s="129">
        <v>6.273</v>
      </c>
      <c r="F21" s="129">
        <v>1.7225</v>
      </c>
      <c r="G21" s="129">
        <v>4.525002</v>
      </c>
      <c r="H21" s="129">
        <v>6.425</v>
      </c>
      <c r="I21" s="129">
        <v>0</v>
      </c>
      <c r="J21" s="129">
        <f t="shared" si="0"/>
        <v>88.326698</v>
      </c>
      <c r="K21" s="79"/>
      <c r="L21" s="103"/>
      <c r="M21" s="103"/>
      <c r="N21" s="103"/>
      <c r="O21" s="103"/>
      <c r="P21" s="103"/>
    </row>
    <row r="22" spans="2:16" ht="12.75" customHeight="1">
      <c r="B22" s="89" t="s">
        <v>93</v>
      </c>
      <c r="C22" s="104"/>
      <c r="D22" s="129">
        <v>15.459948</v>
      </c>
      <c r="E22" s="129">
        <v>6.688</v>
      </c>
      <c r="F22" s="129">
        <v>0</v>
      </c>
      <c r="G22" s="129">
        <v>1.609375</v>
      </c>
      <c r="H22" s="129">
        <v>0</v>
      </c>
      <c r="I22" s="129">
        <v>0</v>
      </c>
      <c r="J22" s="129">
        <f t="shared" si="0"/>
        <v>23.757323</v>
      </c>
      <c r="K22" s="79"/>
      <c r="L22" s="103"/>
      <c r="M22" s="103"/>
      <c r="N22" s="103"/>
      <c r="O22" s="103"/>
      <c r="P22" s="103"/>
    </row>
    <row r="23" spans="2:16" ht="12.75" customHeight="1">
      <c r="B23" s="89"/>
      <c r="C23" s="104"/>
      <c r="D23" s="129">
        <v>18.943028</v>
      </c>
      <c r="E23" s="129">
        <v>2.245275</v>
      </c>
      <c r="F23" s="129">
        <v>0</v>
      </c>
      <c r="G23" s="129">
        <v>1.03448</v>
      </c>
      <c r="H23" s="129">
        <v>3.762484</v>
      </c>
      <c r="I23" s="129">
        <v>0</v>
      </c>
      <c r="J23" s="129">
        <f t="shared" si="0"/>
        <v>25.985267</v>
      </c>
      <c r="K23" s="79"/>
      <c r="L23" s="103"/>
      <c r="M23" s="103"/>
      <c r="N23" s="103"/>
      <c r="O23" s="103"/>
      <c r="P23" s="103"/>
    </row>
    <row r="24" spans="2:16" ht="12.75" customHeight="1">
      <c r="B24" s="89"/>
      <c r="C24" s="104"/>
      <c r="D24" s="129">
        <v>21.532948</v>
      </c>
      <c r="E24" s="129">
        <v>5.122</v>
      </c>
      <c r="F24" s="129">
        <v>0</v>
      </c>
      <c r="G24" s="129">
        <v>0.54</v>
      </c>
      <c r="H24" s="129">
        <v>1.631</v>
      </c>
      <c r="I24" s="129">
        <v>0</v>
      </c>
      <c r="J24" s="129">
        <f t="shared" si="0"/>
        <v>28.825948</v>
      </c>
      <c r="K24" s="79"/>
      <c r="L24" s="103"/>
      <c r="M24" s="103"/>
      <c r="N24" s="103"/>
      <c r="O24" s="103"/>
      <c r="P24" s="103"/>
    </row>
    <row r="25" spans="2:16" ht="12.75" customHeight="1">
      <c r="B25" s="89" t="s">
        <v>94</v>
      </c>
      <c r="C25" s="104"/>
      <c r="D25" s="129">
        <v>9.785</v>
      </c>
      <c r="E25" s="129">
        <v>3.95</v>
      </c>
      <c r="F25" s="129">
        <v>0</v>
      </c>
      <c r="G25" s="129">
        <v>0</v>
      </c>
      <c r="H25" s="129">
        <v>1.944</v>
      </c>
      <c r="I25" s="129">
        <v>0</v>
      </c>
      <c r="J25" s="129">
        <f t="shared" si="0"/>
        <v>15.678999999999998</v>
      </c>
      <c r="K25" s="79"/>
      <c r="L25" s="103"/>
      <c r="M25" s="103"/>
      <c r="N25" s="103"/>
      <c r="O25" s="103"/>
      <c r="P25" s="103"/>
    </row>
    <row r="26" spans="2:16" ht="12.75" customHeight="1">
      <c r="B26" s="89"/>
      <c r="C26" s="104"/>
      <c r="D26" s="129">
        <v>5.211848</v>
      </c>
      <c r="E26" s="129">
        <v>1.86127</v>
      </c>
      <c r="F26" s="129">
        <v>0.68</v>
      </c>
      <c r="G26" s="129">
        <v>0</v>
      </c>
      <c r="H26" s="129">
        <v>2.075</v>
      </c>
      <c r="I26" s="129">
        <v>0</v>
      </c>
      <c r="J26" s="129">
        <f t="shared" si="0"/>
        <v>9.828118</v>
      </c>
      <c r="K26" s="79"/>
      <c r="L26" s="103"/>
      <c r="M26" s="103"/>
      <c r="N26" s="103"/>
      <c r="O26" s="103"/>
      <c r="P26" s="103"/>
    </row>
    <row r="27" spans="2:16" ht="12.75" customHeight="1">
      <c r="B27" s="89"/>
      <c r="C27" s="104"/>
      <c r="D27" s="129">
        <v>12.908</v>
      </c>
      <c r="E27" s="129">
        <v>9.6366</v>
      </c>
      <c r="F27" s="129">
        <v>0</v>
      </c>
      <c r="G27" s="129">
        <v>1.292586</v>
      </c>
      <c r="H27" s="129">
        <v>0.62</v>
      </c>
      <c r="I27" s="129">
        <v>0</v>
      </c>
      <c r="J27" s="129">
        <f t="shared" si="0"/>
        <v>24.457186</v>
      </c>
      <c r="K27" s="79"/>
      <c r="L27" s="103"/>
      <c r="M27" s="103"/>
      <c r="N27" s="103"/>
      <c r="O27" s="103"/>
      <c r="P27" s="103"/>
    </row>
    <row r="28" spans="2:16" ht="12.75" customHeight="1">
      <c r="B28" s="89" t="s">
        <v>95</v>
      </c>
      <c r="C28" s="104"/>
      <c r="D28" s="129">
        <v>3.7807</v>
      </c>
      <c r="E28" s="129">
        <v>4.468</v>
      </c>
      <c r="F28" s="129">
        <v>0</v>
      </c>
      <c r="G28" s="129">
        <v>1.41736</v>
      </c>
      <c r="H28" s="129">
        <v>0.734</v>
      </c>
      <c r="I28" s="129">
        <v>0</v>
      </c>
      <c r="J28" s="129">
        <f t="shared" si="0"/>
        <v>10.40006</v>
      </c>
      <c r="K28" s="79"/>
      <c r="L28" s="103"/>
      <c r="M28" s="103"/>
      <c r="N28" s="103"/>
      <c r="O28" s="103"/>
      <c r="P28" s="103"/>
    </row>
    <row r="29" spans="2:16" ht="12.75" customHeight="1">
      <c r="B29" s="89"/>
      <c r="C29" s="104"/>
      <c r="D29" s="129">
        <v>4.66</v>
      </c>
      <c r="E29" s="129">
        <v>1.4375</v>
      </c>
      <c r="F29" s="129">
        <v>0</v>
      </c>
      <c r="G29" s="129">
        <v>1.447</v>
      </c>
      <c r="H29" s="129">
        <v>2.36</v>
      </c>
      <c r="I29" s="129">
        <v>0</v>
      </c>
      <c r="J29" s="129">
        <f t="shared" si="0"/>
        <v>9.9045</v>
      </c>
      <c r="K29" s="79"/>
      <c r="L29" s="103"/>
      <c r="M29" s="103"/>
      <c r="N29" s="103"/>
      <c r="O29" s="103"/>
      <c r="P29" s="103"/>
    </row>
    <row r="30" spans="2:16" ht="12.75" customHeight="1">
      <c r="B30" s="89"/>
      <c r="C30" s="104"/>
      <c r="D30" s="129">
        <v>5.204</v>
      </c>
      <c r="E30" s="129">
        <v>2.27</v>
      </c>
      <c r="F30" s="129">
        <v>0</v>
      </c>
      <c r="G30" s="129">
        <v>0.767</v>
      </c>
      <c r="H30" s="129">
        <v>0.775</v>
      </c>
      <c r="I30" s="129">
        <v>0</v>
      </c>
      <c r="J30" s="129">
        <f t="shared" si="0"/>
        <v>9.016</v>
      </c>
      <c r="K30" s="79"/>
      <c r="L30" s="103"/>
      <c r="M30" s="103"/>
      <c r="N30" s="103"/>
      <c r="O30" s="103"/>
      <c r="P30" s="103"/>
    </row>
    <row r="31" spans="2:16" ht="12.75" customHeight="1">
      <c r="B31" s="89" t="s">
        <v>96</v>
      </c>
      <c r="C31" s="104"/>
      <c r="D31" s="129">
        <v>3.435</v>
      </c>
      <c r="E31" s="129">
        <v>0.85</v>
      </c>
      <c r="F31" s="129">
        <v>0</v>
      </c>
      <c r="G31" s="129">
        <v>0.866</v>
      </c>
      <c r="H31" s="129">
        <v>0</v>
      </c>
      <c r="I31" s="129">
        <v>0</v>
      </c>
      <c r="J31" s="129">
        <f t="shared" si="0"/>
        <v>5.151</v>
      </c>
      <c r="K31" s="79"/>
      <c r="L31" s="103"/>
      <c r="M31" s="103"/>
      <c r="N31" s="103"/>
      <c r="O31" s="103"/>
      <c r="P31" s="103"/>
    </row>
    <row r="32" spans="2:16" ht="12.75" customHeight="1">
      <c r="B32" s="89"/>
      <c r="C32" s="104"/>
      <c r="D32" s="129">
        <v>3.296</v>
      </c>
      <c r="E32" s="129">
        <v>0.85</v>
      </c>
      <c r="F32" s="129">
        <v>0</v>
      </c>
      <c r="G32" s="129">
        <v>0</v>
      </c>
      <c r="H32" s="129">
        <v>0</v>
      </c>
      <c r="I32" s="129">
        <v>0</v>
      </c>
      <c r="J32" s="129">
        <f t="shared" si="0"/>
        <v>4.146</v>
      </c>
      <c r="K32" s="79"/>
      <c r="L32" s="103"/>
      <c r="M32" s="103"/>
      <c r="N32" s="103"/>
      <c r="O32" s="103"/>
      <c r="P32" s="103"/>
    </row>
    <row r="33" spans="2:16" ht="12.75" customHeight="1">
      <c r="B33" s="89"/>
      <c r="C33" s="104"/>
      <c r="D33" s="129">
        <v>7.5969</v>
      </c>
      <c r="E33" s="129">
        <v>4.135</v>
      </c>
      <c r="F33" s="129">
        <v>0</v>
      </c>
      <c r="G33" s="129">
        <v>0.855</v>
      </c>
      <c r="H33" s="129">
        <v>0.85</v>
      </c>
      <c r="I33" s="129">
        <v>0</v>
      </c>
      <c r="J33" s="129">
        <f t="shared" si="0"/>
        <v>13.4369</v>
      </c>
      <c r="K33" s="79"/>
      <c r="L33" s="103"/>
      <c r="M33" s="103"/>
      <c r="N33" s="103"/>
      <c r="O33" s="103"/>
      <c r="P33" s="103"/>
    </row>
    <row r="34" spans="2:16" ht="12.75" customHeight="1">
      <c r="B34" s="89" t="s">
        <v>97</v>
      </c>
      <c r="C34" s="104"/>
      <c r="D34" s="129">
        <v>0.948</v>
      </c>
      <c r="E34" s="129">
        <v>3.865</v>
      </c>
      <c r="F34" s="129">
        <v>0</v>
      </c>
      <c r="G34" s="129">
        <v>0</v>
      </c>
      <c r="H34" s="129">
        <v>0</v>
      </c>
      <c r="I34" s="129">
        <v>0</v>
      </c>
      <c r="J34" s="129">
        <f t="shared" si="0"/>
        <v>4.813000000000001</v>
      </c>
      <c r="K34" s="79"/>
      <c r="L34" s="103"/>
      <c r="M34" s="103"/>
      <c r="N34" s="103"/>
      <c r="O34" s="103"/>
      <c r="P34" s="103"/>
    </row>
    <row r="35" spans="2:16" ht="12.75" customHeight="1">
      <c r="B35" s="89"/>
      <c r="C35" s="104"/>
      <c r="D35" s="129">
        <v>0</v>
      </c>
      <c r="E35" s="129">
        <v>2</v>
      </c>
      <c r="F35" s="129">
        <v>0</v>
      </c>
      <c r="G35" s="129">
        <v>0</v>
      </c>
      <c r="H35" s="129">
        <v>2.78775</v>
      </c>
      <c r="I35" s="129">
        <v>0</v>
      </c>
      <c r="J35" s="129">
        <f t="shared" si="0"/>
        <v>4.78775</v>
      </c>
      <c r="K35" s="79"/>
      <c r="L35" s="103"/>
      <c r="M35" s="103"/>
      <c r="N35" s="103"/>
      <c r="O35" s="103"/>
      <c r="P35" s="103"/>
    </row>
    <row r="36" spans="2:16" ht="12.75" customHeight="1">
      <c r="B36" s="89"/>
      <c r="C36" s="104"/>
      <c r="D36" s="129">
        <v>4.6808</v>
      </c>
      <c r="E36" s="129">
        <v>7.73</v>
      </c>
      <c r="F36" s="129">
        <v>0</v>
      </c>
      <c r="G36" s="129">
        <v>0.943414</v>
      </c>
      <c r="H36" s="129">
        <v>0.9175</v>
      </c>
      <c r="I36" s="129">
        <v>0</v>
      </c>
      <c r="J36" s="129">
        <f t="shared" si="0"/>
        <v>14.271714000000001</v>
      </c>
      <c r="K36" s="79"/>
      <c r="L36" s="103"/>
      <c r="M36" s="103"/>
      <c r="N36" s="103"/>
      <c r="O36" s="103"/>
      <c r="P36" s="103"/>
    </row>
    <row r="37" spans="2:16" ht="12.75" customHeight="1">
      <c r="B37" s="89" t="s">
        <v>10</v>
      </c>
      <c r="C37" s="105"/>
      <c r="D37" s="129">
        <v>41.183</v>
      </c>
      <c r="E37" s="129">
        <v>15.802</v>
      </c>
      <c r="F37" s="129">
        <v>8.377943</v>
      </c>
      <c r="G37" s="129">
        <v>3.212675</v>
      </c>
      <c r="H37" s="129">
        <v>4.29</v>
      </c>
      <c r="I37" s="129">
        <v>0</v>
      </c>
      <c r="J37" s="129">
        <f t="shared" si="0"/>
        <v>72.86561800000001</v>
      </c>
      <c r="K37" s="80"/>
      <c r="L37" s="103"/>
      <c r="M37" s="103"/>
      <c r="N37" s="103"/>
      <c r="O37" s="103"/>
      <c r="P37" s="103"/>
    </row>
    <row r="38" spans="2:16" ht="12.75" customHeight="1">
      <c r="B38" s="89"/>
      <c r="C38" s="105"/>
      <c r="D38" s="129">
        <v>20.628941</v>
      </c>
      <c r="E38" s="129">
        <v>72.025</v>
      </c>
      <c r="F38" s="129">
        <v>7.575</v>
      </c>
      <c r="G38" s="129">
        <v>0</v>
      </c>
      <c r="H38" s="129">
        <v>5.858</v>
      </c>
      <c r="I38" s="129">
        <v>0</v>
      </c>
      <c r="J38" s="129">
        <f t="shared" si="0"/>
        <v>106.08694100000001</v>
      </c>
      <c r="L38" s="103"/>
      <c r="M38" s="103"/>
      <c r="N38" s="103"/>
      <c r="O38" s="103"/>
      <c r="P38" s="103"/>
    </row>
    <row r="39" spans="2:16" ht="12.75" customHeight="1">
      <c r="B39" s="89"/>
      <c r="C39" s="105"/>
      <c r="D39" s="129">
        <v>8.917</v>
      </c>
      <c r="E39" s="129">
        <v>35.628</v>
      </c>
      <c r="F39" s="129">
        <v>9.06</v>
      </c>
      <c r="G39" s="129">
        <v>11.481792</v>
      </c>
      <c r="H39" s="129">
        <v>9.017</v>
      </c>
      <c r="I39" s="129">
        <v>2.104</v>
      </c>
      <c r="J39" s="129">
        <f t="shared" si="0"/>
        <v>76.207792</v>
      </c>
      <c r="L39" s="103"/>
      <c r="M39" s="103"/>
      <c r="N39" s="103"/>
      <c r="O39" s="103"/>
      <c r="P39" s="103"/>
    </row>
    <row r="40" spans="2:16" ht="12.75" customHeight="1">
      <c r="B40" s="112" t="s">
        <v>7</v>
      </c>
      <c r="C40" s="42"/>
      <c r="D40" s="130">
        <f aca="true" t="shared" si="1" ref="D40:I40">D7+D10+D13+D16+D19+D22+D25+D28+D31+D34+D37</f>
        <v>631.318266</v>
      </c>
      <c r="E40" s="130">
        <f t="shared" si="1"/>
        <v>46.836</v>
      </c>
      <c r="F40" s="130">
        <f t="shared" si="1"/>
        <v>8.859943</v>
      </c>
      <c r="G40" s="130">
        <f t="shared" si="1"/>
        <v>77.879181</v>
      </c>
      <c r="H40" s="130">
        <f t="shared" si="1"/>
        <v>79.69485800000001</v>
      </c>
      <c r="I40" s="130">
        <f t="shared" si="1"/>
        <v>0</v>
      </c>
      <c r="J40" s="131">
        <f t="shared" si="0"/>
        <v>844.588248</v>
      </c>
      <c r="L40" s="81"/>
      <c r="M40" s="81"/>
      <c r="N40" s="81"/>
      <c r="O40" s="81"/>
      <c r="P40" s="81"/>
    </row>
    <row r="41" spans="3:10" ht="12.75" customHeight="1">
      <c r="C41" s="46"/>
      <c r="D41" s="130">
        <f aca="true" t="shared" si="2" ref="D41:I42">D8+D11+D14+D17+D20+D23+D26+D29+D32+D35+D38</f>
        <v>599.9817900000002</v>
      </c>
      <c r="E41" s="130">
        <f t="shared" si="2"/>
        <v>100.89723400000001</v>
      </c>
      <c r="F41" s="130">
        <f t="shared" si="2"/>
        <v>9.364</v>
      </c>
      <c r="G41" s="130">
        <f t="shared" si="2"/>
        <v>57.686789</v>
      </c>
      <c r="H41" s="130">
        <f t="shared" si="2"/>
        <v>84.147187</v>
      </c>
      <c r="I41" s="130">
        <f t="shared" si="2"/>
        <v>0</v>
      </c>
      <c r="J41" s="131">
        <f t="shared" si="0"/>
        <v>852.0770000000002</v>
      </c>
    </row>
    <row r="42" spans="2:10" ht="12.75" customHeight="1">
      <c r="B42" s="46"/>
      <c r="C42" s="46"/>
      <c r="D42" s="130">
        <f t="shared" si="2"/>
        <v>632.527812</v>
      </c>
      <c r="E42" s="130">
        <f t="shared" si="2"/>
        <v>76.097041</v>
      </c>
      <c r="F42" s="130">
        <f t="shared" si="2"/>
        <v>11.941</v>
      </c>
      <c r="G42" s="130">
        <f t="shared" si="2"/>
        <v>71.69035</v>
      </c>
      <c r="H42" s="130">
        <f t="shared" si="2"/>
        <v>93.995742</v>
      </c>
      <c r="I42" s="130">
        <f t="shared" si="2"/>
        <v>2.104</v>
      </c>
      <c r="J42" s="131">
        <f t="shared" si="0"/>
        <v>888.355945</v>
      </c>
    </row>
    <row r="43" spans="2:10" ht="12.75" customHeight="1">
      <c r="B43" s="46"/>
      <c r="C43" s="46"/>
      <c r="D43" s="113"/>
      <c r="E43" s="14"/>
      <c r="F43" s="14"/>
      <c r="G43" s="14"/>
      <c r="H43" s="14"/>
      <c r="I43" s="14"/>
      <c r="J43" s="14"/>
    </row>
    <row r="44" spans="2:10" ht="12.75" customHeight="1">
      <c r="B44" s="42" t="s">
        <v>11</v>
      </c>
      <c r="D44" s="115">
        <f aca="true" t="shared" si="3" ref="D44:J46">D40/$J40*100</f>
        <v>74.7486443832214</v>
      </c>
      <c r="E44" s="115">
        <f t="shared" si="3"/>
        <v>5.545424070357181</v>
      </c>
      <c r="F44" s="115">
        <f t="shared" si="3"/>
        <v>1.0490251339608978</v>
      </c>
      <c r="G44" s="115">
        <f t="shared" si="3"/>
        <v>9.220964320119217</v>
      </c>
      <c r="H44" s="115">
        <f t="shared" si="3"/>
        <v>9.43594209234131</v>
      </c>
      <c r="I44" s="115">
        <f t="shared" si="3"/>
        <v>0</v>
      </c>
      <c r="J44" s="115">
        <f t="shared" si="3"/>
        <v>100</v>
      </c>
    </row>
    <row r="45" spans="4:10" ht="12.75" customHeight="1">
      <c r="D45" s="115">
        <f>D41/$J41*100</f>
        <v>70.41403417766234</v>
      </c>
      <c r="E45" s="115">
        <f t="shared" si="3"/>
        <v>11.841328189823217</v>
      </c>
      <c r="F45" s="115">
        <f t="shared" si="3"/>
        <v>1.0989617135540566</v>
      </c>
      <c r="G45" s="115">
        <f t="shared" si="3"/>
        <v>6.77013802743179</v>
      </c>
      <c r="H45" s="115">
        <f t="shared" si="3"/>
        <v>9.87553789152858</v>
      </c>
      <c r="I45" s="115">
        <f t="shared" si="3"/>
        <v>0</v>
      </c>
      <c r="J45" s="115">
        <f t="shared" si="3"/>
        <v>100</v>
      </c>
    </row>
    <row r="46" spans="4:10" ht="12.75" customHeight="1">
      <c r="D46" s="115">
        <f>D42/$J42*100</f>
        <v>71.20206889593112</v>
      </c>
      <c r="E46" s="115">
        <f t="shared" si="3"/>
        <v>8.566052991292809</v>
      </c>
      <c r="F46" s="115">
        <f t="shared" si="3"/>
        <v>1.3441684121334947</v>
      </c>
      <c r="G46" s="115">
        <f t="shared" si="3"/>
        <v>8.070002841034626</v>
      </c>
      <c r="H46" s="115">
        <f t="shared" si="3"/>
        <v>10.580864858173488</v>
      </c>
      <c r="I46" s="115">
        <f t="shared" si="3"/>
        <v>0.2368420014344588</v>
      </c>
      <c r="J46" s="115">
        <f t="shared" si="3"/>
        <v>100</v>
      </c>
    </row>
    <row r="47" spans="4:10" ht="12.75" customHeight="1">
      <c r="D47" s="115"/>
      <c r="E47" s="115"/>
      <c r="F47" s="115"/>
      <c r="G47" s="115"/>
      <c r="H47" s="115"/>
      <c r="I47" s="115"/>
      <c r="J47" s="115"/>
    </row>
    <row r="48" ht="15" customHeight="1">
      <c r="B48" s="70" t="s">
        <v>103</v>
      </c>
    </row>
    <row r="49" ht="12.75" customHeight="1">
      <c r="B49" s="70"/>
    </row>
    <row r="50" ht="12.75" customHeight="1">
      <c r="B50" s="70"/>
    </row>
    <row r="51" ht="12.75" customHeight="1">
      <c r="B51" s="70"/>
    </row>
    <row r="52" spans="2:9" ht="12.75" customHeight="1">
      <c r="B52" s="42" t="s">
        <v>75</v>
      </c>
      <c r="C52" s="47"/>
      <c r="D52" s="15"/>
      <c r="E52" s="15"/>
      <c r="F52" s="15"/>
      <c r="G52" s="15"/>
      <c r="H52" s="15"/>
      <c r="I52" s="15"/>
    </row>
    <row r="53" spans="2:9" ht="12.75" customHeight="1">
      <c r="B53" s="42" t="s">
        <v>14</v>
      </c>
      <c r="C53" s="47"/>
      <c r="D53" s="15"/>
      <c r="E53" s="15"/>
      <c r="F53" s="15"/>
      <c r="G53" s="15"/>
      <c r="H53" s="15"/>
      <c r="I53" s="15"/>
    </row>
    <row r="54" spans="2:9" ht="12.75" customHeight="1">
      <c r="B54" s="74" t="s">
        <v>100</v>
      </c>
      <c r="C54" s="47"/>
      <c r="D54" s="15"/>
      <c r="E54" s="15"/>
      <c r="F54" s="15"/>
      <c r="G54" s="15"/>
      <c r="H54" s="15"/>
      <c r="I54" s="15"/>
    </row>
    <row r="55" spans="2:9" ht="12.75" customHeight="1">
      <c r="B55" s="47"/>
      <c r="C55" s="47"/>
      <c r="D55" s="15"/>
      <c r="E55" s="15"/>
      <c r="F55" s="15"/>
      <c r="G55" s="15"/>
      <c r="H55" s="15"/>
      <c r="I55" s="15"/>
    </row>
    <row r="56" spans="2:11" s="9" customFormat="1" ht="27" customHeight="1">
      <c r="B56" s="140" t="s">
        <v>0</v>
      </c>
      <c r="C56" s="139" t="s">
        <v>102</v>
      </c>
      <c r="D56" s="143" t="s">
        <v>1</v>
      </c>
      <c r="E56" s="143" t="s">
        <v>2</v>
      </c>
      <c r="F56" s="143" t="s">
        <v>3</v>
      </c>
      <c r="G56" s="143" t="s">
        <v>4</v>
      </c>
      <c r="H56" s="143" t="s">
        <v>5</v>
      </c>
      <c r="I56" s="143" t="s">
        <v>6</v>
      </c>
      <c r="J56" s="143" t="s">
        <v>7</v>
      </c>
      <c r="K56" s="82"/>
    </row>
    <row r="57" spans="2:10" ht="12.75" customHeight="1">
      <c r="B57" s="89" t="s">
        <v>90</v>
      </c>
      <c r="C57" s="85" t="s">
        <v>107</v>
      </c>
      <c r="D57" s="107">
        <f>(D9/D7)*100-100</f>
        <v>-10.643943641578062</v>
      </c>
      <c r="E57" s="107">
        <f>(E9/E7)*100-100</f>
        <v>-9.47242206235012</v>
      </c>
      <c r="F57" s="107" t="s">
        <v>68</v>
      </c>
      <c r="G57" s="107">
        <f>(G9/G7)*100-100</f>
        <v>-10.638740149440608</v>
      </c>
      <c r="H57" s="107">
        <f>(H9/H7)*100-100</f>
        <v>-2.843083164166643</v>
      </c>
      <c r="I57" s="107" t="s">
        <v>68</v>
      </c>
      <c r="J57" s="107">
        <f>(J9/J7)*100-100</f>
        <v>-9.3774078540782</v>
      </c>
    </row>
    <row r="58" spans="2:10" ht="12.75" customHeight="1">
      <c r="B58" s="118"/>
      <c r="C58" s="85" t="s">
        <v>108</v>
      </c>
      <c r="D58" s="107">
        <f>(D9/D8)*100-100</f>
        <v>-13.547520563201246</v>
      </c>
      <c r="E58" s="107">
        <f>(E9/E8)*100-100</f>
        <v>-49.833887043189364</v>
      </c>
      <c r="F58" s="107">
        <f>(F9/F8)*100-100</f>
        <v>1156.25</v>
      </c>
      <c r="G58" s="107">
        <f>(G9/G8)*100-100</f>
        <v>-1.1794388985656497</v>
      </c>
      <c r="H58" s="107">
        <f>(H9/H8)*100-100</f>
        <v>-0.6003764218855565</v>
      </c>
      <c r="I58" s="107" t="s">
        <v>68</v>
      </c>
      <c r="J58" s="107">
        <f>(J9/J8)*100-100</f>
        <v>-10.418882000665278</v>
      </c>
    </row>
    <row r="59" spans="2:10" ht="12.75" customHeight="1">
      <c r="B59" s="89" t="s">
        <v>91</v>
      </c>
      <c r="C59" s="118"/>
      <c r="D59" s="107">
        <f>(D12/D10)*100-100</f>
        <v>1.1212749481431388</v>
      </c>
      <c r="E59" s="107">
        <f>(E12/E10)*100-100</f>
        <v>21.18227401129944</v>
      </c>
      <c r="F59" s="107" t="s">
        <v>68</v>
      </c>
      <c r="G59" s="107">
        <f>(G12/G10)*100-100</f>
        <v>-29.80882755614222</v>
      </c>
      <c r="H59" s="107">
        <f>(H12/H10)*100-100</f>
        <v>11.962192960519928</v>
      </c>
      <c r="I59" s="107" t="s">
        <v>68</v>
      </c>
      <c r="J59" s="107">
        <f>(J12/J10)*100-100</f>
        <v>-1.6465666895525715</v>
      </c>
    </row>
    <row r="60" spans="2:10" ht="12.75" customHeight="1">
      <c r="B60" s="118"/>
      <c r="C60" s="118"/>
      <c r="D60" s="107">
        <f>(D12/D11)*100-100</f>
        <v>3.634354823298054</v>
      </c>
      <c r="E60" s="107">
        <f>(E12/E11)*100-100</f>
        <v>-65.8240627584196</v>
      </c>
      <c r="F60" s="107" t="s">
        <v>68</v>
      </c>
      <c r="G60" s="107">
        <f>(G12/G11)*100-100</f>
        <v>-1.450394513764536</v>
      </c>
      <c r="H60" s="107">
        <f>(H12/H11)*100-100</f>
        <v>15.317326598077315</v>
      </c>
      <c r="I60" s="107" t="s">
        <v>68</v>
      </c>
      <c r="J60" s="107">
        <f>(J12/J11)*100-100</f>
        <v>2.359630413621531</v>
      </c>
    </row>
    <row r="61" spans="2:10" ht="12.75" customHeight="1">
      <c r="B61" s="89" t="s">
        <v>92</v>
      </c>
      <c r="C61" s="118"/>
      <c r="D61" s="107">
        <f>(D15/D13)*100-100</f>
        <v>16.459691355577718</v>
      </c>
      <c r="E61" s="107">
        <f>(E15/E13)*100-100</f>
        <v>-55.12367491166078</v>
      </c>
      <c r="F61" s="107" t="s">
        <v>68</v>
      </c>
      <c r="G61" s="107">
        <f>(G15/G13)*100-100</f>
        <v>-15.675669760710832</v>
      </c>
      <c r="H61" s="107">
        <f>(H15/H13)*100-100</f>
        <v>13.591748317935696</v>
      </c>
      <c r="I61" s="107" t="s">
        <v>68</v>
      </c>
      <c r="J61" s="107">
        <f>(J15/J13)*100-100</f>
        <v>11.56555579156226</v>
      </c>
    </row>
    <row r="62" spans="2:10" ht="12.75" customHeight="1">
      <c r="B62" s="118"/>
      <c r="C62" s="118"/>
      <c r="D62" s="107">
        <f>(D15/D14)*100-100</f>
        <v>16.06175289466762</v>
      </c>
      <c r="E62" s="107">
        <f>(E15/E14)*100-100</f>
        <v>-60.66253063022549</v>
      </c>
      <c r="F62" s="107">
        <f>(F15/F14)*100-100</f>
        <v>-62.41610738255034</v>
      </c>
      <c r="G62" s="107">
        <f>(G15/G14)*100-100</f>
        <v>-16.82676740420939</v>
      </c>
      <c r="H62" s="107">
        <f>(H15/H14)*100-100</f>
        <v>88.0618901436246</v>
      </c>
      <c r="I62" s="107" t="s">
        <v>68</v>
      </c>
      <c r="J62" s="107">
        <f>(J15/J14)*100-100</f>
        <v>14.553613655909217</v>
      </c>
    </row>
    <row r="63" spans="2:10" ht="12.75" customHeight="1">
      <c r="B63" s="89" t="s">
        <v>70</v>
      </c>
      <c r="C63" s="118"/>
      <c r="D63" s="107">
        <f>(D18/D16)*100-100</f>
        <v>3.270477857721829</v>
      </c>
      <c r="E63" s="107">
        <f>(E18/E16)*100-100</f>
        <v>-73.33810717269364</v>
      </c>
      <c r="F63" s="107" t="s">
        <v>68</v>
      </c>
      <c r="G63" s="107">
        <f>(G18/G16)*100-100</f>
        <v>-41.185114603632854</v>
      </c>
      <c r="H63" s="107">
        <f>(H18/H16)*100-100</f>
        <v>45.05530253741054</v>
      </c>
      <c r="I63" s="107" t="s">
        <v>68</v>
      </c>
      <c r="J63" s="107">
        <f>(J18/J16)*100-100</f>
        <v>1.1042836500213582</v>
      </c>
    </row>
    <row r="64" spans="2:10" ht="12.75" customHeight="1">
      <c r="B64" s="118"/>
      <c r="C64" s="118"/>
      <c r="D64" s="107">
        <f>(D18/D17)*100-100</f>
        <v>9.701887218601684</v>
      </c>
      <c r="E64" s="107">
        <f>(E18/E17)*100-100</f>
        <v>-74.11493109635666</v>
      </c>
      <c r="F64" s="107" t="s">
        <v>68</v>
      </c>
      <c r="G64" s="107">
        <f>(G18/G17)*100-100</f>
        <v>-21.769995267392332</v>
      </c>
      <c r="H64" s="107">
        <f>(H18/H17)*100-100</f>
        <v>-17.164257017816652</v>
      </c>
      <c r="I64" s="107" t="s">
        <v>68</v>
      </c>
      <c r="J64" s="107">
        <f>(J18/J17)*100-100</f>
        <v>5.83767084065407</v>
      </c>
    </row>
    <row r="65" spans="2:10" ht="12.75" customHeight="1">
      <c r="B65" s="89" t="s">
        <v>71</v>
      </c>
      <c r="C65" s="118"/>
      <c r="D65" s="107">
        <f>(D21/D19)*100-100</f>
        <v>18.74367794517626</v>
      </c>
      <c r="E65" s="107">
        <f>(E21/E19)*100-100</f>
        <v>558.2371458551942</v>
      </c>
      <c r="F65" s="107" t="e">
        <f>(F21/F19)*100-100</f>
        <v>#DIV/0!</v>
      </c>
      <c r="G65" s="107">
        <f>(G21/G19)*100-100</f>
        <v>-34.65423658419577</v>
      </c>
      <c r="H65" s="107">
        <f>(H21/H19)*100-100</f>
        <v>71.12196348403785</v>
      </c>
      <c r="I65" s="107" t="s">
        <v>68</v>
      </c>
      <c r="J65" s="107">
        <f>(J21/J19)*100-100</f>
        <v>26.069841363726738</v>
      </c>
    </row>
    <row r="66" spans="2:10" ht="12.75" customHeight="1">
      <c r="B66" s="118"/>
      <c r="C66" s="118"/>
      <c r="D66" s="107">
        <f>(D21/D20)*100-100</f>
        <v>28.609183134262253</v>
      </c>
      <c r="E66" s="107">
        <f>(E21/E20)*100-100</f>
        <v>18.837968134071474</v>
      </c>
      <c r="F66" s="107" t="s">
        <v>68</v>
      </c>
      <c r="G66" s="107" t="s">
        <v>68</v>
      </c>
      <c r="H66" s="107">
        <f>(H21/H20)*100-100</f>
        <v>196.62973222530013</v>
      </c>
      <c r="I66" s="107" t="s">
        <v>68</v>
      </c>
      <c r="J66" s="107">
        <f>(J21/J20)*100-100</f>
        <v>40.76657172390293</v>
      </c>
    </row>
    <row r="67" spans="2:10" ht="12.75" customHeight="1">
      <c r="B67" s="89" t="s">
        <v>93</v>
      </c>
      <c r="C67" s="118"/>
      <c r="D67" s="107">
        <f>(D24/D22)*100-100</f>
        <v>39.28215023750403</v>
      </c>
      <c r="E67" s="107">
        <f>(E24/E22)*100-100</f>
        <v>-23.415071770334933</v>
      </c>
      <c r="F67" s="107" t="s">
        <v>68</v>
      </c>
      <c r="G67" s="107" t="s">
        <v>68</v>
      </c>
      <c r="H67" s="107" t="e">
        <f>(H24/H22)*100-100</f>
        <v>#DIV/0!</v>
      </c>
      <c r="I67" s="107" t="s">
        <v>68</v>
      </c>
      <c r="J67" s="107">
        <f>(J24/J22)*100-100</f>
        <v>21.335000580663063</v>
      </c>
    </row>
    <row r="68" spans="2:10" ht="12.75" customHeight="1">
      <c r="B68" s="118"/>
      <c r="C68" s="118"/>
      <c r="D68" s="107">
        <f>(D24/D23)*100-100</f>
        <v>13.672154208925818</v>
      </c>
      <c r="E68" s="107">
        <f>(E24/E23)*100-100</f>
        <v>128.12350380242952</v>
      </c>
      <c r="F68" s="107" t="s">
        <v>68</v>
      </c>
      <c r="G68" s="107">
        <f>(G24/G23)*100-100</f>
        <v>-47.7998607996288</v>
      </c>
      <c r="H68" s="107">
        <f>(H24/H23)*100-100</f>
        <v>-56.650978449343576</v>
      </c>
      <c r="I68" s="107" t="s">
        <v>68</v>
      </c>
      <c r="J68" s="107">
        <f>(J24/J23)*100-100</f>
        <v>10.931890751786383</v>
      </c>
    </row>
    <row r="69" spans="2:10" ht="12.75" customHeight="1">
      <c r="B69" s="89" t="s">
        <v>94</v>
      </c>
      <c r="C69" s="118"/>
      <c r="D69" s="107">
        <f>(D27/D25)*100-100</f>
        <v>31.9161982626469</v>
      </c>
      <c r="E69" s="107">
        <f>(E27/E25)*100-100</f>
        <v>143.96455696202528</v>
      </c>
      <c r="F69" s="107" t="s">
        <v>68</v>
      </c>
      <c r="G69" s="107" t="e">
        <f>(G27/G25)*100-100</f>
        <v>#DIV/0!</v>
      </c>
      <c r="H69" s="107">
        <f>(H27/H25)*100-100</f>
        <v>-68.10699588477367</v>
      </c>
      <c r="I69" s="107" t="s">
        <v>68</v>
      </c>
      <c r="J69" s="107">
        <f>(J27/J25)*100-100</f>
        <v>55.98689967472416</v>
      </c>
    </row>
    <row r="70" spans="2:10" ht="12.75" customHeight="1">
      <c r="B70" s="118"/>
      <c r="C70" s="118"/>
      <c r="D70" s="107">
        <f>(D27/D26)*100-100</f>
        <v>147.66647070290614</v>
      </c>
      <c r="E70" s="107">
        <f>(E27/E26)*100-100</f>
        <v>417.7432613215707</v>
      </c>
      <c r="F70" s="107" t="s">
        <v>68</v>
      </c>
      <c r="G70" s="107" t="s">
        <v>68</v>
      </c>
      <c r="H70" s="107" t="s">
        <v>68</v>
      </c>
      <c r="I70" s="107" t="s">
        <v>68</v>
      </c>
      <c r="J70" s="107">
        <f>(J27/J26)*100-100</f>
        <v>148.84912859206617</v>
      </c>
    </row>
    <row r="71" spans="2:10" ht="12.75" customHeight="1">
      <c r="B71" s="89" t="s">
        <v>95</v>
      </c>
      <c r="C71" s="118"/>
      <c r="D71" s="107">
        <f>(D30/D28)*100-100</f>
        <v>37.64646758536779</v>
      </c>
      <c r="E71" s="107">
        <f>(E30/E28)*100-100</f>
        <v>-49.19427036705461</v>
      </c>
      <c r="F71" s="107" t="e">
        <f>(F30/F28)*100-100</f>
        <v>#DIV/0!</v>
      </c>
      <c r="G71" s="107">
        <f>(G30/G28)*100-100</f>
        <v>-45.88530789637072</v>
      </c>
      <c r="H71" s="107">
        <f>(H30/H28)*100-100</f>
        <v>5.5858310626702945</v>
      </c>
      <c r="I71" s="107" t="s">
        <v>68</v>
      </c>
      <c r="J71" s="107">
        <f>(J30/J28)*100-100</f>
        <v>-13.308192452735852</v>
      </c>
    </row>
    <row r="72" spans="2:10" ht="12.75" customHeight="1">
      <c r="B72" s="118"/>
      <c r="C72" s="118"/>
      <c r="D72" s="107" t="s">
        <v>68</v>
      </c>
      <c r="E72" s="107" t="s">
        <v>68</v>
      </c>
      <c r="F72" s="107" t="s">
        <v>68</v>
      </c>
      <c r="G72" s="107" t="s">
        <v>68</v>
      </c>
      <c r="H72" s="107">
        <f>(H30/H29)*100-100</f>
        <v>-67.16101694915254</v>
      </c>
      <c r="I72" s="107" t="s">
        <v>68</v>
      </c>
      <c r="J72" s="107">
        <f>(J30/J29)*100-100</f>
        <v>-8.970669897521333</v>
      </c>
    </row>
    <row r="73" spans="2:10" ht="12.75" customHeight="1">
      <c r="B73" s="89" t="s">
        <v>96</v>
      </c>
      <c r="C73" s="118"/>
      <c r="D73" s="107" t="s">
        <v>68</v>
      </c>
      <c r="E73" s="107">
        <f>(E33/E31)*100-100</f>
        <v>386.4705882352941</v>
      </c>
      <c r="F73" s="107" t="s">
        <v>68</v>
      </c>
      <c r="G73" s="12" t="s">
        <v>68</v>
      </c>
      <c r="H73" s="107" t="s">
        <v>68</v>
      </c>
      <c r="I73" s="107" t="s">
        <v>68</v>
      </c>
      <c r="J73" s="107">
        <f>(J33/J31)*100-100</f>
        <v>160.86002717918848</v>
      </c>
    </row>
    <row r="74" spans="2:10" ht="12.75" customHeight="1">
      <c r="B74" s="118"/>
      <c r="C74" s="118"/>
      <c r="D74" s="107">
        <f>(D33/D32)*100-100</f>
        <v>130.48847087378644</v>
      </c>
      <c r="E74" s="107">
        <f>(E33/E32)*100-100</f>
        <v>386.4705882352941</v>
      </c>
      <c r="F74" s="107" t="s">
        <v>68</v>
      </c>
      <c r="G74" s="107" t="e">
        <f>(G33/G32)*100-100</f>
        <v>#DIV/0!</v>
      </c>
      <c r="H74" s="12" t="s">
        <v>68</v>
      </c>
      <c r="I74" s="107" t="s">
        <v>68</v>
      </c>
      <c r="J74" s="107">
        <f>(J33/J32)*100-100</f>
        <v>224.09310178485288</v>
      </c>
    </row>
    <row r="75" spans="2:10" ht="12.75" customHeight="1">
      <c r="B75" s="89" t="s">
        <v>97</v>
      </c>
      <c r="C75" s="118"/>
      <c r="D75" s="107">
        <f>(D36/D34)*100-100</f>
        <v>393.75527426160335</v>
      </c>
      <c r="E75" s="107">
        <f>(E36/E34)*100-100</f>
        <v>100</v>
      </c>
      <c r="F75" s="107" t="e">
        <f>(F36/F34)*100-100</f>
        <v>#DIV/0!</v>
      </c>
      <c r="G75" s="107" t="s">
        <v>68</v>
      </c>
      <c r="H75" s="107" t="s">
        <v>68</v>
      </c>
      <c r="I75" s="107" t="s">
        <v>68</v>
      </c>
      <c r="J75" s="107">
        <f>(J36/J34)*100-100</f>
        <v>196.52428838562224</v>
      </c>
    </row>
    <row r="76" spans="2:10" ht="12.75" customHeight="1">
      <c r="B76" s="70"/>
      <c r="C76" s="118"/>
      <c r="D76" s="107" t="e">
        <f>(D36/D35)*100-100</f>
        <v>#DIV/0!</v>
      </c>
      <c r="E76" s="107">
        <f>(E36/E35)*100-100</f>
        <v>286.5</v>
      </c>
      <c r="F76" s="107" t="e">
        <f>(F36/F35)*100-100</f>
        <v>#DIV/0!</v>
      </c>
      <c r="G76" s="107" t="s">
        <v>68</v>
      </c>
      <c r="H76" s="107" t="s">
        <v>68</v>
      </c>
      <c r="I76" s="107" t="s">
        <v>68</v>
      </c>
      <c r="J76" s="107">
        <f>(J36/J35)*100-100</f>
        <v>198.08812072476638</v>
      </c>
    </row>
    <row r="77" spans="2:10" ht="12.75" customHeight="1">
      <c r="B77" s="94" t="s">
        <v>10</v>
      </c>
      <c r="C77" s="118"/>
      <c r="D77" s="107">
        <f>(D39/D37)*100-100</f>
        <v>-78.34786198188573</v>
      </c>
      <c r="E77" s="107">
        <f>(E39/E37)*100-100</f>
        <v>125.46513099607645</v>
      </c>
      <c r="F77" s="107">
        <f>(F39/F37)*100-100</f>
        <v>8.141103371078074</v>
      </c>
      <c r="G77" s="107">
        <f>(G39/G37)*100-100</f>
        <v>257.3903989665933</v>
      </c>
      <c r="H77" s="107">
        <f>(H39/H37)*100-100</f>
        <v>110.18648018648017</v>
      </c>
      <c r="I77" s="107" t="s">
        <v>68</v>
      </c>
      <c r="J77" s="107">
        <f>(J39/J37)*100-100</f>
        <v>4.586764089477697</v>
      </c>
    </row>
    <row r="78" spans="2:10" ht="12.75" customHeight="1">
      <c r="B78" s="118"/>
      <c r="C78" s="118"/>
      <c r="D78" s="107">
        <f>(D39/D38)*100-100</f>
        <v>-56.77432011657797</v>
      </c>
      <c r="E78" s="107">
        <f>(E39/E38)*100-100</f>
        <v>-50.53384241582784</v>
      </c>
      <c r="F78" s="107">
        <f>(F39/F38)*100-100</f>
        <v>19.603960396039597</v>
      </c>
      <c r="G78" s="107" t="s">
        <v>68</v>
      </c>
      <c r="H78" s="107">
        <f>(H39/H38)*100-100</f>
        <v>53.92625469443496</v>
      </c>
      <c r="I78" s="107" t="s">
        <v>68</v>
      </c>
      <c r="J78" s="107">
        <f>(J39/J38)*100-100</f>
        <v>-28.16477571919056</v>
      </c>
    </row>
    <row r="79" spans="2:10" ht="12.75" customHeight="1">
      <c r="B79" s="118"/>
      <c r="C79" s="118"/>
      <c r="D79" s="107"/>
      <c r="E79" s="107"/>
      <c r="F79" s="107"/>
      <c r="G79" s="107"/>
      <c r="H79" s="107"/>
      <c r="I79" s="107"/>
      <c r="J79" s="107"/>
    </row>
    <row r="80" spans="2:10" ht="12.75" customHeight="1">
      <c r="B80" s="119" t="s">
        <v>7</v>
      </c>
      <c r="C80" s="132"/>
      <c r="D80" s="133">
        <f>(D42/D40)*100-100</f>
        <v>0.19159052812834432</v>
      </c>
      <c r="E80" s="133">
        <f>(E42/E40)*100-100</f>
        <v>62.47553377743617</v>
      </c>
      <c r="F80" s="133">
        <f>(F42/F40)*100-100</f>
        <v>34.775133429187974</v>
      </c>
      <c r="G80" s="133">
        <f>(G42/G40)*100-100</f>
        <v>-7.946707862785573</v>
      </c>
      <c r="H80" s="133">
        <f>(H42/H40)*100-100</f>
        <v>17.94455045016832</v>
      </c>
      <c r="I80" s="133" t="s">
        <v>68</v>
      </c>
      <c r="J80" s="133">
        <f>(J42/J40)*100-100</f>
        <v>5.1821342652638975</v>
      </c>
    </row>
    <row r="81" spans="2:10" ht="12.75" customHeight="1">
      <c r="B81" s="70"/>
      <c r="C81" s="70"/>
      <c r="D81" s="133">
        <f>(D42/D41)*100-100</f>
        <v>5.424501633624558</v>
      </c>
      <c r="E81" s="133">
        <f>(E42/E41)*100-100</f>
        <v>-24.579655969558104</v>
      </c>
      <c r="F81" s="133">
        <f>(F42/F41)*100-100</f>
        <v>27.52029047415634</v>
      </c>
      <c r="G81" s="133">
        <f>(G42/G41)*100-100</f>
        <v>24.275161163849845</v>
      </c>
      <c r="H81" s="133">
        <f>(H42/H41)*100-100</f>
        <v>11.703962248910344</v>
      </c>
      <c r="I81" s="133" t="s">
        <v>68</v>
      </c>
      <c r="J81" s="133">
        <f>(J42/J41)*100-100</f>
        <v>4.257707343350404</v>
      </c>
    </row>
    <row r="82" ht="12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N52"/>
  <sheetViews>
    <sheetView zoomScale="79" zoomScaleNormal="79" zoomScalePageLayoutView="0" workbookViewId="0" topLeftCell="A1">
      <selection activeCell="B6" sqref="B6:L6"/>
    </sheetView>
  </sheetViews>
  <sheetFormatPr defaultColWidth="9.140625" defaultRowHeight="12.75"/>
  <cols>
    <col min="1" max="1" width="9.140625" style="6" customWidth="1"/>
    <col min="2" max="2" width="26.57421875" style="43" customWidth="1"/>
    <col min="3" max="3" width="12.140625" style="43" bestFit="1" customWidth="1"/>
    <col min="4" max="12" width="18.140625" style="6" customWidth="1"/>
    <col min="13" max="16384" width="9.140625" style="6" customWidth="1"/>
  </cols>
  <sheetData>
    <row r="3" ht="12.75" customHeight="1">
      <c r="B3" s="42" t="s">
        <v>76</v>
      </c>
    </row>
    <row r="4" ht="12.75" customHeight="1">
      <c r="B4" s="42" t="s">
        <v>15</v>
      </c>
    </row>
    <row r="5" spans="2:3" s="9" customFormat="1" ht="12.75" customHeight="1">
      <c r="B5" s="42"/>
      <c r="C5" s="52"/>
    </row>
    <row r="6" spans="2:12" s="9" customFormat="1" ht="39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ht="15">
      <c r="B7" s="43" t="s">
        <v>16</v>
      </c>
      <c r="C7" s="134" t="s">
        <v>104</v>
      </c>
      <c r="D7" s="128">
        <v>369</v>
      </c>
      <c r="E7" s="128">
        <v>382</v>
      </c>
      <c r="F7" s="128">
        <v>741</v>
      </c>
      <c r="G7" s="128">
        <v>233</v>
      </c>
      <c r="H7" s="128">
        <v>398</v>
      </c>
      <c r="I7" s="128">
        <v>216</v>
      </c>
      <c r="J7" s="128">
        <v>413</v>
      </c>
      <c r="K7" s="128">
        <v>373</v>
      </c>
      <c r="L7" s="18">
        <f>SUM(D7:K7)</f>
        <v>3125</v>
      </c>
    </row>
    <row r="8" spans="3:12" ht="15">
      <c r="C8" s="134" t="s">
        <v>105</v>
      </c>
      <c r="D8" s="128">
        <v>435</v>
      </c>
      <c r="E8" s="128">
        <v>270</v>
      </c>
      <c r="F8" s="128">
        <v>606</v>
      </c>
      <c r="G8" s="128">
        <v>216</v>
      </c>
      <c r="H8" s="128">
        <v>407</v>
      </c>
      <c r="I8" s="128">
        <v>920</v>
      </c>
      <c r="J8" s="128">
        <v>366</v>
      </c>
      <c r="K8" s="128">
        <v>324</v>
      </c>
      <c r="L8" s="18">
        <f aca="true" t="shared" si="0" ref="L8:L45">SUM(D8:K8)</f>
        <v>3544</v>
      </c>
    </row>
    <row r="9" spans="3:12" ht="15">
      <c r="C9" s="135" t="s">
        <v>106</v>
      </c>
      <c r="D9" s="128">
        <v>358</v>
      </c>
      <c r="E9" s="128">
        <v>226</v>
      </c>
      <c r="F9" s="128">
        <v>525</v>
      </c>
      <c r="G9" s="128">
        <v>207</v>
      </c>
      <c r="H9" s="128">
        <v>337</v>
      </c>
      <c r="I9" s="128">
        <v>684</v>
      </c>
      <c r="J9" s="128">
        <v>322</v>
      </c>
      <c r="K9" s="128">
        <v>337</v>
      </c>
      <c r="L9" s="18">
        <f t="shared" si="0"/>
        <v>2996</v>
      </c>
    </row>
    <row r="10" spans="2:12" ht="15">
      <c r="B10" s="43" t="s">
        <v>17</v>
      </c>
      <c r="D10" s="128">
        <v>16</v>
      </c>
      <c r="E10" s="128">
        <v>2</v>
      </c>
      <c r="F10" s="128">
        <v>22</v>
      </c>
      <c r="G10" s="128">
        <v>1</v>
      </c>
      <c r="H10" s="128">
        <v>24</v>
      </c>
      <c r="I10" s="128">
        <v>117</v>
      </c>
      <c r="J10" s="128">
        <v>90</v>
      </c>
      <c r="K10" s="128">
        <v>29</v>
      </c>
      <c r="L10" s="18">
        <f t="shared" si="0"/>
        <v>301</v>
      </c>
    </row>
    <row r="11" spans="4:12" ht="15">
      <c r="D11" s="128">
        <v>10</v>
      </c>
      <c r="E11" s="128">
        <v>1</v>
      </c>
      <c r="F11" s="128">
        <v>25</v>
      </c>
      <c r="G11" s="128">
        <v>1</v>
      </c>
      <c r="H11" s="128">
        <v>16</v>
      </c>
      <c r="I11" s="128">
        <v>85</v>
      </c>
      <c r="J11" s="128">
        <v>51</v>
      </c>
      <c r="K11" s="128">
        <v>27</v>
      </c>
      <c r="L11" s="18">
        <f t="shared" si="0"/>
        <v>216</v>
      </c>
    </row>
    <row r="12" spans="4:12" ht="15">
      <c r="D12" s="128">
        <v>11</v>
      </c>
      <c r="E12" s="128">
        <v>7</v>
      </c>
      <c r="F12" s="128">
        <v>26</v>
      </c>
      <c r="G12" s="128">
        <v>1</v>
      </c>
      <c r="H12" s="128">
        <v>23</v>
      </c>
      <c r="I12" s="128">
        <v>137</v>
      </c>
      <c r="J12" s="128">
        <v>38</v>
      </c>
      <c r="K12" s="128">
        <v>38</v>
      </c>
      <c r="L12" s="18">
        <f t="shared" si="0"/>
        <v>281</v>
      </c>
    </row>
    <row r="13" spans="2:12" ht="15">
      <c r="B13" s="43" t="s">
        <v>18</v>
      </c>
      <c r="D13" s="128">
        <v>38</v>
      </c>
      <c r="E13" s="128">
        <v>1</v>
      </c>
      <c r="F13" s="128">
        <v>13</v>
      </c>
      <c r="G13" s="128">
        <v>0</v>
      </c>
      <c r="H13" s="128">
        <v>3</v>
      </c>
      <c r="I13" s="128">
        <v>26</v>
      </c>
      <c r="J13" s="128">
        <v>2</v>
      </c>
      <c r="K13" s="128">
        <v>24</v>
      </c>
      <c r="L13" s="18">
        <f t="shared" si="0"/>
        <v>107</v>
      </c>
    </row>
    <row r="14" spans="4:12" ht="15">
      <c r="D14" s="128">
        <v>29</v>
      </c>
      <c r="E14" s="128">
        <v>0</v>
      </c>
      <c r="F14" s="128">
        <v>7</v>
      </c>
      <c r="G14" s="128">
        <v>0</v>
      </c>
      <c r="H14" s="128">
        <v>3</v>
      </c>
      <c r="I14" s="128">
        <v>39</v>
      </c>
      <c r="J14" s="128">
        <v>2</v>
      </c>
      <c r="K14" s="128">
        <v>18</v>
      </c>
      <c r="L14" s="18">
        <f t="shared" si="0"/>
        <v>98</v>
      </c>
    </row>
    <row r="15" spans="4:12" ht="15">
      <c r="D15" s="128">
        <v>25</v>
      </c>
      <c r="E15" s="128">
        <v>4</v>
      </c>
      <c r="F15" s="128">
        <v>15</v>
      </c>
      <c r="G15" s="128">
        <v>0</v>
      </c>
      <c r="H15" s="128">
        <v>0</v>
      </c>
      <c r="I15" s="128">
        <v>29</v>
      </c>
      <c r="J15" s="128">
        <v>3</v>
      </c>
      <c r="K15" s="128">
        <v>19</v>
      </c>
      <c r="L15" s="18">
        <f t="shared" si="0"/>
        <v>95</v>
      </c>
    </row>
    <row r="16" spans="2:12" ht="15">
      <c r="B16" s="43" t="s">
        <v>19</v>
      </c>
      <c r="D16" s="128">
        <v>52</v>
      </c>
      <c r="E16" s="128">
        <v>12</v>
      </c>
      <c r="F16" s="128">
        <v>42</v>
      </c>
      <c r="G16" s="128">
        <v>4</v>
      </c>
      <c r="H16" s="128">
        <v>22</v>
      </c>
      <c r="I16" s="128">
        <v>44</v>
      </c>
      <c r="J16" s="128">
        <v>71</v>
      </c>
      <c r="K16" s="128">
        <v>42</v>
      </c>
      <c r="L16" s="18">
        <f t="shared" si="0"/>
        <v>289</v>
      </c>
    </row>
    <row r="17" spans="4:12" ht="15">
      <c r="D17" s="128">
        <v>39</v>
      </c>
      <c r="E17" s="128">
        <v>26</v>
      </c>
      <c r="F17" s="128">
        <v>51</v>
      </c>
      <c r="G17" s="128">
        <v>3</v>
      </c>
      <c r="H17" s="128">
        <v>15</v>
      </c>
      <c r="I17" s="128">
        <v>41</v>
      </c>
      <c r="J17" s="128">
        <v>54</v>
      </c>
      <c r="K17" s="128">
        <v>49</v>
      </c>
      <c r="L17" s="18">
        <f t="shared" si="0"/>
        <v>278</v>
      </c>
    </row>
    <row r="18" spans="4:12" ht="15">
      <c r="D18" s="128">
        <v>53</v>
      </c>
      <c r="E18" s="128">
        <v>22</v>
      </c>
      <c r="F18" s="128">
        <v>43</v>
      </c>
      <c r="G18" s="128">
        <v>2</v>
      </c>
      <c r="H18" s="128">
        <v>20</v>
      </c>
      <c r="I18" s="128">
        <v>54</v>
      </c>
      <c r="J18" s="128">
        <v>80</v>
      </c>
      <c r="K18" s="128">
        <v>45</v>
      </c>
      <c r="L18" s="18">
        <f t="shared" si="0"/>
        <v>319</v>
      </c>
    </row>
    <row r="19" spans="2:12" ht="15">
      <c r="B19" s="43" t="s">
        <v>20</v>
      </c>
      <c r="D19" s="128">
        <v>21</v>
      </c>
      <c r="E19" s="128">
        <v>0</v>
      </c>
      <c r="F19" s="128">
        <v>4</v>
      </c>
      <c r="G19" s="128">
        <v>0</v>
      </c>
      <c r="H19" s="128">
        <v>2</v>
      </c>
      <c r="I19" s="128">
        <v>12</v>
      </c>
      <c r="J19" s="128">
        <v>7</v>
      </c>
      <c r="K19" s="128">
        <v>9</v>
      </c>
      <c r="L19" s="18">
        <f t="shared" si="0"/>
        <v>55</v>
      </c>
    </row>
    <row r="20" spans="4:12" ht="15">
      <c r="D20" s="128">
        <v>14</v>
      </c>
      <c r="E20" s="128">
        <v>0</v>
      </c>
      <c r="F20" s="128">
        <v>1</v>
      </c>
      <c r="G20" s="128">
        <v>0</v>
      </c>
      <c r="H20" s="128">
        <v>3</v>
      </c>
      <c r="I20" s="128">
        <v>16</v>
      </c>
      <c r="J20" s="128">
        <v>2</v>
      </c>
      <c r="K20" s="128">
        <v>7</v>
      </c>
      <c r="L20" s="18">
        <f t="shared" si="0"/>
        <v>43</v>
      </c>
    </row>
    <row r="21" spans="4:12" ht="15">
      <c r="D21" s="128">
        <v>22</v>
      </c>
      <c r="E21" s="128">
        <v>1</v>
      </c>
      <c r="F21" s="128">
        <v>2</v>
      </c>
      <c r="G21" s="128">
        <v>0</v>
      </c>
      <c r="H21" s="128">
        <v>2</v>
      </c>
      <c r="I21" s="128">
        <v>22</v>
      </c>
      <c r="J21" s="128">
        <v>0</v>
      </c>
      <c r="K21" s="128">
        <v>8</v>
      </c>
      <c r="L21" s="18">
        <f t="shared" si="0"/>
        <v>57</v>
      </c>
    </row>
    <row r="22" spans="2:12" ht="15">
      <c r="B22" s="43" t="s">
        <v>21</v>
      </c>
      <c r="D22" s="128">
        <v>32</v>
      </c>
      <c r="E22" s="128">
        <v>15</v>
      </c>
      <c r="F22" s="128">
        <v>28</v>
      </c>
      <c r="G22" s="128">
        <v>6</v>
      </c>
      <c r="H22" s="128">
        <v>50</v>
      </c>
      <c r="I22" s="128">
        <v>58</v>
      </c>
      <c r="J22" s="128">
        <v>61</v>
      </c>
      <c r="K22" s="128">
        <v>41</v>
      </c>
      <c r="L22" s="18">
        <f t="shared" si="0"/>
        <v>291</v>
      </c>
    </row>
    <row r="23" spans="4:12" ht="15">
      <c r="D23" s="128">
        <v>24</v>
      </c>
      <c r="E23" s="128">
        <v>18</v>
      </c>
      <c r="F23" s="128">
        <v>25</v>
      </c>
      <c r="G23" s="128">
        <v>4</v>
      </c>
      <c r="H23" s="128">
        <v>49</v>
      </c>
      <c r="I23" s="128">
        <v>64</v>
      </c>
      <c r="J23" s="128">
        <v>72</v>
      </c>
      <c r="K23" s="128">
        <v>30</v>
      </c>
      <c r="L23" s="18">
        <f t="shared" si="0"/>
        <v>286</v>
      </c>
    </row>
    <row r="24" spans="4:12" ht="15">
      <c r="D24" s="128">
        <v>40</v>
      </c>
      <c r="E24" s="128">
        <v>8</v>
      </c>
      <c r="F24" s="128">
        <v>34</v>
      </c>
      <c r="G24" s="128">
        <v>9</v>
      </c>
      <c r="H24" s="128">
        <v>38</v>
      </c>
      <c r="I24" s="128">
        <v>62</v>
      </c>
      <c r="J24" s="128">
        <v>64</v>
      </c>
      <c r="K24" s="128">
        <v>38</v>
      </c>
      <c r="L24" s="18">
        <f t="shared" si="0"/>
        <v>293</v>
      </c>
    </row>
    <row r="25" spans="2:12" ht="15">
      <c r="B25" s="43" t="s">
        <v>22</v>
      </c>
      <c r="D25" s="128">
        <v>43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8">
        <f t="shared" si="0"/>
        <v>43</v>
      </c>
    </row>
    <row r="26" spans="4:12" ht="15">
      <c r="D26" s="128">
        <v>52</v>
      </c>
      <c r="E26" s="128">
        <v>0</v>
      </c>
      <c r="F26" s="128">
        <v>0</v>
      </c>
      <c r="G26" s="128">
        <v>0</v>
      </c>
      <c r="H26" s="128">
        <v>0</v>
      </c>
      <c r="I26" s="128">
        <v>1</v>
      </c>
      <c r="J26" s="128">
        <v>0</v>
      </c>
      <c r="K26" s="128">
        <v>0</v>
      </c>
      <c r="L26" s="18">
        <f t="shared" si="0"/>
        <v>53</v>
      </c>
    </row>
    <row r="27" spans="4:12" ht="15">
      <c r="D27" s="128">
        <v>75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8">
        <f t="shared" si="0"/>
        <v>75</v>
      </c>
    </row>
    <row r="28" spans="2:12" ht="15">
      <c r="B28" s="43" t="s">
        <v>23</v>
      </c>
      <c r="D28" s="128">
        <v>0</v>
      </c>
      <c r="E28" s="128">
        <v>0</v>
      </c>
      <c r="F28" s="128">
        <v>0</v>
      </c>
      <c r="G28" s="128">
        <v>0</v>
      </c>
      <c r="H28" s="128">
        <v>1</v>
      </c>
      <c r="I28" s="128">
        <v>0</v>
      </c>
      <c r="J28" s="128">
        <v>0</v>
      </c>
      <c r="K28" s="128">
        <v>0</v>
      </c>
      <c r="L28" s="18">
        <f t="shared" si="0"/>
        <v>1</v>
      </c>
    </row>
    <row r="29" spans="4:12" ht="15">
      <c r="D29" s="128">
        <v>0</v>
      </c>
      <c r="E29" s="128">
        <v>2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8">
        <f t="shared" si="0"/>
        <v>2</v>
      </c>
    </row>
    <row r="30" spans="4:12" ht="15">
      <c r="D30" s="128">
        <v>0</v>
      </c>
      <c r="E30" s="128">
        <v>0</v>
      </c>
      <c r="F30" s="128">
        <v>4</v>
      </c>
      <c r="G30" s="128">
        <v>0</v>
      </c>
      <c r="H30" s="128">
        <v>1</v>
      </c>
      <c r="I30" s="128">
        <v>0</v>
      </c>
      <c r="J30" s="128">
        <v>0</v>
      </c>
      <c r="K30" s="128">
        <v>0</v>
      </c>
      <c r="L30" s="18">
        <f t="shared" si="0"/>
        <v>5</v>
      </c>
    </row>
    <row r="31" spans="2:12" ht="15">
      <c r="B31" s="43" t="s">
        <v>24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8">
        <f t="shared" si="0"/>
        <v>0</v>
      </c>
    </row>
    <row r="32" spans="4:12" ht="15"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5</v>
      </c>
      <c r="J32" s="128">
        <v>0</v>
      </c>
      <c r="K32" s="128">
        <v>0</v>
      </c>
      <c r="L32" s="18">
        <f t="shared" si="0"/>
        <v>5</v>
      </c>
    </row>
    <row r="33" spans="4:12" ht="15"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31</v>
      </c>
      <c r="J33" s="128">
        <v>0</v>
      </c>
      <c r="K33" s="128">
        <v>0</v>
      </c>
      <c r="L33" s="18">
        <f t="shared" si="0"/>
        <v>31</v>
      </c>
    </row>
    <row r="34" spans="2:12" ht="15">
      <c r="B34" s="43" t="s">
        <v>25</v>
      </c>
      <c r="D34" s="128">
        <v>7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8">
        <f t="shared" si="0"/>
        <v>7</v>
      </c>
    </row>
    <row r="35" spans="4:12" ht="15">
      <c r="D35" s="128">
        <v>5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8">
        <f t="shared" si="0"/>
        <v>5</v>
      </c>
    </row>
    <row r="36" spans="4:12" ht="15">
      <c r="D36" s="128">
        <v>4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1</v>
      </c>
      <c r="K36" s="128">
        <v>0</v>
      </c>
      <c r="L36" s="18">
        <f t="shared" si="0"/>
        <v>5</v>
      </c>
    </row>
    <row r="37" spans="2:12" ht="15">
      <c r="B37" s="43" t="s">
        <v>26</v>
      </c>
      <c r="D37" s="128">
        <v>49</v>
      </c>
      <c r="E37" s="128">
        <v>6</v>
      </c>
      <c r="F37" s="128">
        <v>58</v>
      </c>
      <c r="G37" s="128">
        <v>2</v>
      </c>
      <c r="H37" s="128">
        <v>14</v>
      </c>
      <c r="I37" s="128">
        <v>25</v>
      </c>
      <c r="J37" s="128">
        <v>8</v>
      </c>
      <c r="K37" s="128">
        <v>26</v>
      </c>
      <c r="L37" s="18">
        <f t="shared" si="0"/>
        <v>188</v>
      </c>
    </row>
    <row r="38" spans="4:12" ht="15">
      <c r="D38" s="128">
        <v>13</v>
      </c>
      <c r="E38" s="128">
        <v>17</v>
      </c>
      <c r="F38" s="128">
        <v>16</v>
      </c>
      <c r="G38" s="128">
        <v>2</v>
      </c>
      <c r="H38" s="128">
        <v>63</v>
      </c>
      <c r="I38" s="128">
        <v>34</v>
      </c>
      <c r="J38" s="128">
        <v>12</v>
      </c>
      <c r="K38" s="128">
        <v>24</v>
      </c>
      <c r="L38" s="18">
        <f t="shared" si="0"/>
        <v>181</v>
      </c>
    </row>
    <row r="39" spans="4:12" ht="15">
      <c r="D39" s="128">
        <v>22</v>
      </c>
      <c r="E39" s="128">
        <v>7</v>
      </c>
      <c r="F39" s="128">
        <v>27</v>
      </c>
      <c r="G39" s="128">
        <v>7</v>
      </c>
      <c r="H39" s="128">
        <v>85</v>
      </c>
      <c r="I39" s="128">
        <v>33</v>
      </c>
      <c r="J39" s="128">
        <v>7</v>
      </c>
      <c r="K39" s="128">
        <v>35</v>
      </c>
      <c r="L39" s="18">
        <f t="shared" si="0"/>
        <v>223</v>
      </c>
    </row>
    <row r="40" spans="2:12" ht="15">
      <c r="B40" s="43" t="s">
        <v>27</v>
      </c>
      <c r="D40" s="128">
        <v>16</v>
      </c>
      <c r="E40" s="128">
        <v>0</v>
      </c>
      <c r="F40" s="128">
        <v>0</v>
      </c>
      <c r="G40" s="128">
        <v>0</v>
      </c>
      <c r="H40" s="128">
        <v>0</v>
      </c>
      <c r="I40" s="128">
        <v>1</v>
      </c>
      <c r="J40" s="128">
        <v>0</v>
      </c>
      <c r="K40" s="128">
        <v>0</v>
      </c>
      <c r="L40" s="18">
        <f t="shared" si="0"/>
        <v>17</v>
      </c>
    </row>
    <row r="41" spans="4:12" ht="15">
      <c r="D41" s="128">
        <v>10</v>
      </c>
      <c r="E41" s="128">
        <v>0</v>
      </c>
      <c r="F41" s="128">
        <v>0</v>
      </c>
      <c r="G41" s="128">
        <v>0</v>
      </c>
      <c r="H41" s="128">
        <v>0</v>
      </c>
      <c r="I41" s="128">
        <v>9</v>
      </c>
      <c r="J41" s="128">
        <v>0</v>
      </c>
      <c r="K41" s="128">
        <v>0</v>
      </c>
      <c r="L41" s="18">
        <f t="shared" si="0"/>
        <v>19</v>
      </c>
    </row>
    <row r="42" spans="4:12" ht="15">
      <c r="D42" s="128">
        <v>23</v>
      </c>
      <c r="E42" s="128">
        <v>0</v>
      </c>
      <c r="F42" s="128">
        <v>0</v>
      </c>
      <c r="G42" s="128">
        <v>0</v>
      </c>
      <c r="H42" s="128">
        <v>0</v>
      </c>
      <c r="I42" s="128">
        <v>5</v>
      </c>
      <c r="J42" s="128">
        <v>0</v>
      </c>
      <c r="K42" s="128">
        <v>0</v>
      </c>
      <c r="L42" s="18">
        <f t="shared" si="0"/>
        <v>28</v>
      </c>
    </row>
    <row r="43" spans="2:12" ht="15">
      <c r="B43" s="43" t="s">
        <v>6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8">
        <f t="shared" si="0"/>
        <v>0</v>
      </c>
    </row>
    <row r="44" spans="4:12" ht="15">
      <c r="D44" s="128">
        <v>0</v>
      </c>
      <c r="E44" s="128">
        <v>0</v>
      </c>
      <c r="F44" s="128">
        <v>0</v>
      </c>
      <c r="G44" s="128">
        <v>0</v>
      </c>
      <c r="H44" s="128">
        <v>1</v>
      </c>
      <c r="I44" s="128">
        <v>0</v>
      </c>
      <c r="J44" s="128">
        <v>1</v>
      </c>
      <c r="K44" s="128">
        <v>0</v>
      </c>
      <c r="L44" s="18">
        <f t="shared" si="0"/>
        <v>2</v>
      </c>
    </row>
    <row r="45" spans="4:12" ht="15"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1</v>
      </c>
      <c r="L45" s="18">
        <f t="shared" si="0"/>
        <v>1</v>
      </c>
    </row>
    <row r="46" spans="2:14" ht="15">
      <c r="B46" s="52" t="s">
        <v>7</v>
      </c>
      <c r="D46" s="41">
        <f>D13+D10+D7+D16+D19+D22+D25+D28+D31+D34+D37+D40+D43</f>
        <v>643</v>
      </c>
      <c r="E46" s="41">
        <f aca="true" t="shared" si="1" ref="E46:L47">E13+E10+E7+E16+E19+E22+E25+E28+E31+E34+E37+E40+E43</f>
        <v>418</v>
      </c>
      <c r="F46" s="41">
        <f t="shared" si="1"/>
        <v>908</v>
      </c>
      <c r="G46" s="41">
        <f t="shared" si="1"/>
        <v>246</v>
      </c>
      <c r="H46" s="41">
        <f t="shared" si="1"/>
        <v>514</v>
      </c>
      <c r="I46" s="41">
        <f t="shared" si="1"/>
        <v>499</v>
      </c>
      <c r="J46" s="41">
        <f t="shared" si="1"/>
        <v>652</v>
      </c>
      <c r="K46" s="41">
        <f>K13+K10+K7+K16+K19+K22+K25+K28+K31+K34+K37+K40+K43</f>
        <v>544</v>
      </c>
      <c r="L46" s="41">
        <f>L13+L10+L7+L16+L19+L22+L25+L28+L31+L34+L37+L40+L43</f>
        <v>4424</v>
      </c>
      <c r="N46" s="13"/>
    </row>
    <row r="47" spans="2:14" ht="15">
      <c r="B47" s="52"/>
      <c r="D47" s="41">
        <f>D14+D11+D8+D17+D20+D23+D26+D29+D32+D35+D38+D41+D44</f>
        <v>631</v>
      </c>
      <c r="E47" s="41">
        <f t="shared" si="1"/>
        <v>334</v>
      </c>
      <c r="F47" s="41">
        <f t="shared" si="1"/>
        <v>731</v>
      </c>
      <c r="G47" s="41">
        <f t="shared" si="1"/>
        <v>226</v>
      </c>
      <c r="H47" s="41">
        <f t="shared" si="1"/>
        <v>557</v>
      </c>
      <c r="I47" s="41">
        <f t="shared" si="1"/>
        <v>1214</v>
      </c>
      <c r="J47" s="41">
        <f t="shared" si="1"/>
        <v>560</v>
      </c>
      <c r="K47" s="41">
        <f>K14+K11+K8+K17+K20+K23+K26+K29+K32+K35+K38+K41+K44</f>
        <v>479</v>
      </c>
      <c r="L47" s="41">
        <f t="shared" si="1"/>
        <v>4732</v>
      </c>
      <c r="N47" s="13"/>
    </row>
    <row r="48" spans="2:14" ht="15">
      <c r="B48" s="52"/>
      <c r="D48" s="41">
        <f>D18+D21+D24+D27+D30+D33+D36+D39+D42+D45+D15+D12+D9</f>
        <v>633</v>
      </c>
      <c r="E48" s="41">
        <f aca="true" t="shared" si="2" ref="E48:L48">E18+E21+E24+E27+E30+E33+E36+E39+E42+E45+E15+E12+E9</f>
        <v>275</v>
      </c>
      <c r="F48" s="41">
        <f t="shared" si="2"/>
        <v>676</v>
      </c>
      <c r="G48" s="41">
        <f t="shared" si="2"/>
        <v>226</v>
      </c>
      <c r="H48" s="41">
        <f t="shared" si="2"/>
        <v>506</v>
      </c>
      <c r="I48" s="41">
        <f t="shared" si="2"/>
        <v>1057</v>
      </c>
      <c r="J48" s="41">
        <f t="shared" si="2"/>
        <v>515</v>
      </c>
      <c r="K48" s="41">
        <f>K18+K21+K24+K27+K30+K33+K36+K39+K42+K45+K15+K12+K9</f>
        <v>521</v>
      </c>
      <c r="L48" s="41">
        <f t="shared" si="2"/>
        <v>4409</v>
      </c>
      <c r="N48" s="13"/>
    </row>
    <row r="49" spans="3:12" ht="15">
      <c r="C49" s="65"/>
      <c r="D49" s="18"/>
      <c r="E49" s="18"/>
      <c r="F49" s="18"/>
      <c r="G49" s="18"/>
      <c r="H49" s="18"/>
      <c r="I49" s="18"/>
      <c r="J49" s="18"/>
      <c r="K49" s="18"/>
      <c r="L49" s="18"/>
    </row>
    <row r="50" spans="2:3" s="9" customFormat="1" ht="15">
      <c r="B50" s="52"/>
      <c r="C50" s="52"/>
    </row>
    <row r="52" ht="17.25">
      <c r="B52" s="70" t="s">
        <v>103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52"/>
  <sheetViews>
    <sheetView zoomScale="93" zoomScaleNormal="93" zoomScalePageLayoutView="0" workbookViewId="0" topLeftCell="A1">
      <selection activeCell="B6" sqref="B6:L6"/>
    </sheetView>
  </sheetViews>
  <sheetFormatPr defaultColWidth="9.140625" defaultRowHeight="12.75"/>
  <cols>
    <col min="1" max="1" width="9.140625" style="11" customWidth="1"/>
    <col min="2" max="2" width="28.140625" style="50" bestFit="1" customWidth="1"/>
    <col min="3" max="3" width="10.421875" style="50" customWidth="1"/>
    <col min="4" max="8" width="15.00390625" style="11" customWidth="1"/>
    <col min="9" max="9" width="15.00390625" style="36" customWidth="1"/>
    <col min="10" max="12" width="15.00390625" style="11" customWidth="1"/>
    <col min="13" max="16384" width="9.140625" style="11" customWidth="1"/>
  </cols>
  <sheetData>
    <row r="3" ht="12.75" customHeight="1">
      <c r="B3" s="63" t="s">
        <v>77</v>
      </c>
    </row>
    <row r="4" ht="12.75" customHeight="1">
      <c r="B4" s="63" t="s">
        <v>28</v>
      </c>
    </row>
    <row r="5" spans="2:9" s="35" customFormat="1" ht="21" customHeight="1">
      <c r="B5" s="63" t="s">
        <v>13</v>
      </c>
      <c r="C5" s="63"/>
      <c r="I5" s="68"/>
    </row>
    <row r="6" spans="2:12" s="35" customFormat="1" ht="39.75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ht="12.75" customHeight="1">
      <c r="B7" s="64" t="s">
        <v>16</v>
      </c>
      <c r="C7" s="134" t="s">
        <v>104</v>
      </c>
      <c r="D7" s="37">
        <v>50.334613</v>
      </c>
      <c r="E7" s="37">
        <v>19.864</v>
      </c>
      <c r="F7" s="37">
        <v>59.994456</v>
      </c>
      <c r="G7" s="37">
        <v>11.699501</v>
      </c>
      <c r="H7" s="37">
        <v>29.2156</v>
      </c>
      <c r="I7" s="37">
        <v>40.284199</v>
      </c>
      <c r="J7" s="37">
        <v>41.084089</v>
      </c>
      <c r="K7" s="37">
        <v>41.585901</v>
      </c>
      <c r="L7" s="21">
        <f>SUM(D7:K7)</f>
        <v>294.06235899999996</v>
      </c>
    </row>
    <row r="8" spans="3:12" ht="12.75" customHeight="1">
      <c r="C8" s="134" t="s">
        <v>105</v>
      </c>
      <c r="D8" s="37">
        <v>43.850969</v>
      </c>
      <c r="E8" s="37">
        <v>14.0491</v>
      </c>
      <c r="F8" s="37">
        <v>44.731527</v>
      </c>
      <c r="G8" s="37">
        <v>10.33543</v>
      </c>
      <c r="H8" s="37">
        <v>27.3543</v>
      </c>
      <c r="I8" s="37">
        <v>75.504657</v>
      </c>
      <c r="J8" s="37">
        <v>35.632495</v>
      </c>
      <c r="K8" s="37">
        <v>37.95645</v>
      </c>
      <c r="L8" s="21">
        <f aca="true" t="shared" si="0" ref="L8:L45">SUM(D8:K8)</f>
        <v>289.41492800000003</v>
      </c>
    </row>
    <row r="9" spans="2:12" ht="12.75" customHeight="1">
      <c r="B9" s="64"/>
      <c r="C9" s="135" t="s">
        <v>106</v>
      </c>
      <c r="D9" s="37">
        <v>40.30339</v>
      </c>
      <c r="E9" s="37">
        <v>12.3657</v>
      </c>
      <c r="F9" s="37">
        <v>38.9939</v>
      </c>
      <c r="G9" s="37">
        <v>9.7276</v>
      </c>
      <c r="H9" s="37">
        <v>25.852559</v>
      </c>
      <c r="I9" s="37">
        <v>45.84974</v>
      </c>
      <c r="J9" s="37">
        <v>36.6445</v>
      </c>
      <c r="K9" s="37">
        <v>39.685348</v>
      </c>
      <c r="L9" s="21">
        <f t="shared" si="0"/>
        <v>249.42273699999998</v>
      </c>
    </row>
    <row r="10" spans="2:12" ht="12.75" customHeight="1">
      <c r="B10" s="64" t="s">
        <v>17</v>
      </c>
      <c r="C10" s="43"/>
      <c r="D10" s="37">
        <v>3.832</v>
      </c>
      <c r="E10" s="37">
        <v>0.37</v>
      </c>
      <c r="F10" s="37">
        <v>4.75625</v>
      </c>
      <c r="G10" s="38">
        <v>0.16</v>
      </c>
      <c r="H10" s="37">
        <v>4.113</v>
      </c>
      <c r="I10" s="37">
        <v>17.19939</v>
      </c>
      <c r="J10" s="37">
        <v>10.29605</v>
      </c>
      <c r="K10" s="37">
        <v>6.5047</v>
      </c>
      <c r="L10" s="21">
        <f t="shared" si="0"/>
        <v>47.23139</v>
      </c>
    </row>
    <row r="11" spans="3:12" ht="12.75" customHeight="1">
      <c r="C11" s="43"/>
      <c r="D11" s="37">
        <v>2.46</v>
      </c>
      <c r="E11" s="37">
        <v>0.23</v>
      </c>
      <c r="F11" s="37">
        <v>6.221083</v>
      </c>
      <c r="G11" s="37">
        <v>0.21</v>
      </c>
      <c r="H11" s="37">
        <v>3.5487</v>
      </c>
      <c r="I11" s="37">
        <v>18.8858</v>
      </c>
      <c r="J11" s="37">
        <v>10.82457</v>
      </c>
      <c r="K11" s="37">
        <v>5.68535</v>
      </c>
      <c r="L11" s="21">
        <f t="shared" si="0"/>
        <v>48.065503</v>
      </c>
    </row>
    <row r="12" spans="2:12" ht="12.75" customHeight="1">
      <c r="B12" s="64"/>
      <c r="C12" s="43"/>
      <c r="D12" s="37">
        <v>2.59</v>
      </c>
      <c r="E12" s="37">
        <v>1.481</v>
      </c>
      <c r="F12" s="37">
        <v>5.963074</v>
      </c>
      <c r="G12" s="38">
        <v>0.21</v>
      </c>
      <c r="H12" s="37">
        <v>5.178267</v>
      </c>
      <c r="I12" s="37">
        <v>29.49941</v>
      </c>
      <c r="J12" s="37">
        <v>6.915847</v>
      </c>
      <c r="K12" s="37">
        <v>9.3274</v>
      </c>
      <c r="L12" s="21">
        <f t="shared" si="0"/>
        <v>61.164998</v>
      </c>
    </row>
    <row r="13" spans="2:12" ht="12.75" customHeight="1">
      <c r="B13" s="64" t="s">
        <v>18</v>
      </c>
      <c r="C13" s="43"/>
      <c r="D13" s="37">
        <v>13.78794</v>
      </c>
      <c r="E13" s="37">
        <v>0.2625</v>
      </c>
      <c r="F13" s="37">
        <v>3.283643</v>
      </c>
      <c r="G13" s="38">
        <v>0</v>
      </c>
      <c r="H13" s="37">
        <v>1.001</v>
      </c>
      <c r="I13" s="37">
        <v>7.401768</v>
      </c>
      <c r="J13" s="37">
        <v>0.656</v>
      </c>
      <c r="K13" s="37">
        <v>9.149</v>
      </c>
      <c r="L13" s="21">
        <f t="shared" si="0"/>
        <v>35.541851</v>
      </c>
    </row>
    <row r="14" spans="3:12" ht="12.75" customHeight="1">
      <c r="C14" s="43"/>
      <c r="D14" s="37">
        <v>10.4299</v>
      </c>
      <c r="E14" s="38">
        <v>0</v>
      </c>
      <c r="F14" s="37">
        <v>2.207022</v>
      </c>
      <c r="G14" s="38">
        <v>0</v>
      </c>
      <c r="H14" s="38">
        <v>0.947</v>
      </c>
      <c r="I14" s="37">
        <v>11.184978</v>
      </c>
      <c r="J14" s="37">
        <v>0.798</v>
      </c>
      <c r="K14" s="37">
        <v>6.251</v>
      </c>
      <c r="L14" s="21">
        <f t="shared" si="0"/>
        <v>31.817899999999998</v>
      </c>
    </row>
    <row r="15" spans="3:12" ht="12.75" customHeight="1">
      <c r="C15" s="43"/>
      <c r="D15" s="37">
        <v>9.5148</v>
      </c>
      <c r="E15" s="37">
        <v>1.277</v>
      </c>
      <c r="F15" s="37">
        <v>3.838432</v>
      </c>
      <c r="G15" s="38">
        <v>0</v>
      </c>
      <c r="H15" s="37">
        <v>0</v>
      </c>
      <c r="I15" s="37">
        <v>8.290904</v>
      </c>
      <c r="J15" s="37">
        <v>0.9184</v>
      </c>
      <c r="K15" s="37">
        <v>6.8485</v>
      </c>
      <c r="L15" s="21">
        <f t="shared" si="0"/>
        <v>30.688035999999997</v>
      </c>
    </row>
    <row r="16" spans="2:12" ht="12.75" customHeight="1">
      <c r="B16" s="64" t="s">
        <v>19</v>
      </c>
      <c r="C16" s="43"/>
      <c r="D16" s="37">
        <v>17.768</v>
      </c>
      <c r="E16" s="37">
        <v>3.069</v>
      </c>
      <c r="F16" s="37">
        <v>13.9835</v>
      </c>
      <c r="G16" s="37">
        <v>0.915</v>
      </c>
      <c r="H16" s="37">
        <v>6.61678</v>
      </c>
      <c r="I16" s="37">
        <v>14.2005</v>
      </c>
      <c r="J16" s="37">
        <v>24.183948</v>
      </c>
      <c r="K16" s="37">
        <v>14.5505</v>
      </c>
      <c r="L16" s="21">
        <f t="shared" si="0"/>
        <v>95.287228</v>
      </c>
    </row>
    <row r="17" spans="3:12" ht="12.75" customHeight="1">
      <c r="C17" s="43"/>
      <c r="D17" s="37">
        <v>13.6565</v>
      </c>
      <c r="E17" s="37">
        <v>5.703426</v>
      </c>
      <c r="F17" s="37">
        <v>17.196</v>
      </c>
      <c r="G17" s="37">
        <v>0.685</v>
      </c>
      <c r="H17" s="37">
        <v>4.567</v>
      </c>
      <c r="I17" s="37">
        <v>13.6382</v>
      </c>
      <c r="J17" s="37">
        <v>19.097136</v>
      </c>
      <c r="K17" s="37">
        <v>17.571</v>
      </c>
      <c r="L17" s="21">
        <f t="shared" si="0"/>
        <v>92.114262</v>
      </c>
    </row>
    <row r="18" spans="3:12" ht="12.75" customHeight="1">
      <c r="C18" s="43"/>
      <c r="D18" s="37">
        <v>18.989</v>
      </c>
      <c r="E18" s="37">
        <v>4.117701</v>
      </c>
      <c r="F18" s="37">
        <v>14.414</v>
      </c>
      <c r="G18" s="37">
        <v>0.72</v>
      </c>
      <c r="H18" s="37">
        <v>6.367</v>
      </c>
      <c r="I18" s="37">
        <v>19.3827</v>
      </c>
      <c r="J18" s="37">
        <v>27.166944</v>
      </c>
      <c r="K18" s="37">
        <v>16.0142</v>
      </c>
      <c r="L18" s="21">
        <f t="shared" si="0"/>
        <v>107.171545</v>
      </c>
    </row>
    <row r="19" spans="2:12" ht="12.75" customHeight="1">
      <c r="B19" s="64" t="s">
        <v>20</v>
      </c>
      <c r="C19" s="43"/>
      <c r="D19" s="37">
        <v>10.5445</v>
      </c>
      <c r="E19" s="38">
        <v>0</v>
      </c>
      <c r="F19" s="37">
        <v>1.738</v>
      </c>
      <c r="G19" s="38">
        <v>0</v>
      </c>
      <c r="H19" s="38">
        <v>0.73</v>
      </c>
      <c r="I19" s="37">
        <v>5.075</v>
      </c>
      <c r="J19" s="37">
        <v>2.917</v>
      </c>
      <c r="K19" s="37">
        <v>4.41</v>
      </c>
      <c r="L19" s="21">
        <f t="shared" si="0"/>
        <v>25.4145</v>
      </c>
    </row>
    <row r="20" spans="3:12" ht="12.75" customHeight="1">
      <c r="C20" s="43"/>
      <c r="D20" s="37">
        <v>4.5945</v>
      </c>
      <c r="E20" s="38">
        <v>0</v>
      </c>
      <c r="F20" s="37">
        <v>0.336</v>
      </c>
      <c r="G20" s="38">
        <v>0</v>
      </c>
      <c r="H20" s="38">
        <v>1.118</v>
      </c>
      <c r="I20" s="37">
        <v>7.16698</v>
      </c>
      <c r="J20" s="37">
        <v>1.37</v>
      </c>
      <c r="K20" s="37">
        <v>3.195</v>
      </c>
      <c r="L20" s="21">
        <f t="shared" si="0"/>
        <v>17.78048</v>
      </c>
    </row>
    <row r="21" spans="3:12" ht="12.75" customHeight="1">
      <c r="C21" s="43"/>
      <c r="D21" s="37">
        <v>11.6045</v>
      </c>
      <c r="E21" s="38">
        <v>0.304</v>
      </c>
      <c r="F21" s="38">
        <v>0.6675</v>
      </c>
      <c r="G21" s="38">
        <v>0</v>
      </c>
      <c r="H21" s="38">
        <v>0.789</v>
      </c>
      <c r="I21" s="37">
        <v>10.4983</v>
      </c>
      <c r="J21" s="37">
        <v>0</v>
      </c>
      <c r="K21" s="37">
        <v>3.815</v>
      </c>
      <c r="L21" s="21">
        <f t="shared" si="0"/>
        <v>27.678300000000004</v>
      </c>
    </row>
    <row r="22" spans="2:12" ht="12.75" customHeight="1">
      <c r="B22" s="64" t="s">
        <v>21</v>
      </c>
      <c r="C22" s="43"/>
      <c r="D22" s="37">
        <v>14.863</v>
      </c>
      <c r="E22" s="37">
        <v>5.5635</v>
      </c>
      <c r="F22" s="37">
        <v>10.944</v>
      </c>
      <c r="G22" s="37">
        <v>1.448</v>
      </c>
      <c r="H22" s="37">
        <v>14.335411</v>
      </c>
      <c r="I22" s="37">
        <v>19.5205</v>
      </c>
      <c r="J22" s="37">
        <v>20.880108</v>
      </c>
      <c r="K22" s="37">
        <v>17.0272</v>
      </c>
      <c r="L22" s="21">
        <f t="shared" si="0"/>
        <v>104.58171899999999</v>
      </c>
    </row>
    <row r="23" spans="3:12" ht="12.75" customHeight="1">
      <c r="C23" s="43"/>
      <c r="D23" s="37">
        <v>8.468458</v>
      </c>
      <c r="E23" s="37">
        <v>3.988141</v>
      </c>
      <c r="F23" s="37">
        <v>9.950848</v>
      </c>
      <c r="G23" s="37">
        <v>0.803</v>
      </c>
      <c r="H23" s="37">
        <v>15.07186</v>
      </c>
      <c r="I23" s="37">
        <v>16.95228</v>
      </c>
      <c r="J23" s="37">
        <v>20.154225</v>
      </c>
      <c r="K23" s="37">
        <v>12.3085</v>
      </c>
      <c r="L23" s="21">
        <f t="shared" si="0"/>
        <v>87.697312</v>
      </c>
    </row>
    <row r="24" spans="3:12" ht="12.75" customHeight="1">
      <c r="C24" s="43"/>
      <c r="D24" s="37">
        <v>17.509</v>
      </c>
      <c r="E24" s="37">
        <v>2.528</v>
      </c>
      <c r="F24" s="37">
        <v>13.56585</v>
      </c>
      <c r="G24" s="37">
        <v>2.025</v>
      </c>
      <c r="H24" s="37">
        <v>11.54983</v>
      </c>
      <c r="I24" s="37">
        <v>20.7621</v>
      </c>
      <c r="J24" s="37">
        <v>21.218975</v>
      </c>
      <c r="K24" s="37">
        <v>16.2952</v>
      </c>
      <c r="L24" s="21">
        <f t="shared" si="0"/>
        <v>105.45395500000001</v>
      </c>
    </row>
    <row r="25" spans="2:12" ht="12.75" customHeight="1">
      <c r="B25" s="64" t="s">
        <v>22</v>
      </c>
      <c r="C25" s="43"/>
      <c r="D25" s="37">
        <v>7.9376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21">
        <f t="shared" si="0"/>
        <v>7.9376</v>
      </c>
    </row>
    <row r="26" spans="3:12" ht="12.75" customHeight="1">
      <c r="C26" s="43"/>
      <c r="D26" s="37">
        <v>11.70945</v>
      </c>
      <c r="E26" s="38">
        <v>0</v>
      </c>
      <c r="F26" s="38">
        <v>0</v>
      </c>
      <c r="G26" s="38">
        <v>0</v>
      </c>
      <c r="H26" s="38">
        <v>0</v>
      </c>
      <c r="I26" s="37">
        <v>0.166</v>
      </c>
      <c r="J26" s="38">
        <v>0</v>
      </c>
      <c r="K26" s="38">
        <v>0</v>
      </c>
      <c r="L26" s="21">
        <f t="shared" si="0"/>
        <v>11.87545</v>
      </c>
    </row>
    <row r="27" spans="3:12" ht="12.75" customHeight="1">
      <c r="C27" s="43"/>
      <c r="D27" s="37">
        <v>19.5608</v>
      </c>
      <c r="E27" s="38">
        <v>0</v>
      </c>
      <c r="F27" s="38">
        <v>0</v>
      </c>
      <c r="G27" s="38">
        <v>0</v>
      </c>
      <c r="H27" s="38">
        <v>0</v>
      </c>
      <c r="I27" s="37">
        <v>0</v>
      </c>
      <c r="J27" s="38">
        <v>0</v>
      </c>
      <c r="K27" s="38">
        <v>0</v>
      </c>
      <c r="L27" s="21">
        <f t="shared" si="0"/>
        <v>19.5608</v>
      </c>
    </row>
    <row r="28" spans="2:12" ht="12.75" customHeight="1">
      <c r="B28" s="64" t="s">
        <v>23</v>
      </c>
      <c r="C28" s="43"/>
      <c r="D28" s="38">
        <v>0</v>
      </c>
      <c r="E28" s="38">
        <v>0</v>
      </c>
      <c r="F28" s="38">
        <v>0</v>
      </c>
      <c r="G28" s="38">
        <v>0</v>
      </c>
      <c r="H28" s="37">
        <v>0.24</v>
      </c>
      <c r="I28" s="38">
        <v>0</v>
      </c>
      <c r="J28" s="38">
        <v>0</v>
      </c>
      <c r="K28" s="38">
        <v>0</v>
      </c>
      <c r="L28" s="21">
        <f t="shared" si="0"/>
        <v>0.24</v>
      </c>
    </row>
    <row r="29" spans="3:12" ht="12.75" customHeight="1">
      <c r="C29" s="43"/>
      <c r="D29" s="38">
        <v>0</v>
      </c>
      <c r="E29" s="38">
        <v>0.354</v>
      </c>
      <c r="F29" s="38">
        <v>0</v>
      </c>
      <c r="G29" s="38">
        <v>0</v>
      </c>
      <c r="H29" s="39">
        <v>0</v>
      </c>
      <c r="I29" s="38">
        <v>0</v>
      </c>
      <c r="J29" s="38">
        <v>0</v>
      </c>
      <c r="K29" s="38">
        <v>0</v>
      </c>
      <c r="L29" s="21">
        <f t="shared" si="0"/>
        <v>0.354</v>
      </c>
    </row>
    <row r="30" spans="3:12" ht="12.75" customHeight="1">
      <c r="C30" s="43"/>
      <c r="D30" s="38">
        <v>0</v>
      </c>
      <c r="E30" s="38">
        <v>0</v>
      </c>
      <c r="F30" s="37">
        <v>0.283963</v>
      </c>
      <c r="G30" s="38">
        <v>0</v>
      </c>
      <c r="H30" s="38">
        <v>0.32</v>
      </c>
      <c r="I30" s="38">
        <v>0</v>
      </c>
      <c r="J30" s="38">
        <v>0</v>
      </c>
      <c r="K30" s="38">
        <v>0</v>
      </c>
      <c r="L30" s="21">
        <f t="shared" si="0"/>
        <v>0.603963</v>
      </c>
    </row>
    <row r="31" spans="2:12" ht="12.75" customHeight="1">
      <c r="B31" s="64" t="s">
        <v>24</v>
      </c>
      <c r="C31" s="43"/>
      <c r="D31" s="38">
        <v>0</v>
      </c>
      <c r="E31" s="38">
        <v>0</v>
      </c>
      <c r="F31" s="39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21">
        <f t="shared" si="0"/>
        <v>0</v>
      </c>
    </row>
    <row r="32" spans="3:12" ht="12.75" customHeight="1">
      <c r="C32" s="43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96">
        <v>0.385</v>
      </c>
      <c r="J32" s="38">
        <v>0</v>
      </c>
      <c r="K32" s="37">
        <v>0</v>
      </c>
      <c r="L32" s="21">
        <f t="shared" si="0"/>
        <v>0.385</v>
      </c>
    </row>
    <row r="33" spans="3:12" ht="12.75" customHeight="1">
      <c r="C33" s="43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2.429995</v>
      </c>
      <c r="J33" s="38">
        <v>0</v>
      </c>
      <c r="K33" s="37">
        <v>0</v>
      </c>
      <c r="L33" s="21">
        <f t="shared" si="0"/>
        <v>2.429995</v>
      </c>
    </row>
    <row r="34" spans="2:12" ht="12.75" customHeight="1">
      <c r="B34" s="64" t="s">
        <v>25</v>
      </c>
      <c r="C34" s="43"/>
      <c r="D34" s="37">
        <v>1.038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21">
        <f t="shared" si="0"/>
        <v>1.038</v>
      </c>
    </row>
    <row r="35" spans="3:12" ht="12.75" customHeight="1">
      <c r="C35" s="43"/>
      <c r="D35" s="37">
        <v>0.67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21">
        <f t="shared" si="0"/>
        <v>0.67</v>
      </c>
    </row>
    <row r="36" spans="3:12" ht="12.75" customHeight="1">
      <c r="C36" s="43"/>
      <c r="D36" s="37">
        <v>0.59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1.676</v>
      </c>
      <c r="K36" s="38">
        <v>0</v>
      </c>
      <c r="L36" s="21">
        <f t="shared" si="0"/>
        <v>2.266</v>
      </c>
    </row>
    <row r="37" spans="2:12" ht="12.75" customHeight="1">
      <c r="B37" s="64" t="s">
        <v>26</v>
      </c>
      <c r="C37" s="43"/>
      <c r="D37" s="37">
        <v>3.677945</v>
      </c>
      <c r="E37" s="37">
        <v>0.63108</v>
      </c>
      <c r="F37" s="37">
        <v>4.645885</v>
      </c>
      <c r="G37" s="37">
        <v>0.164</v>
      </c>
      <c r="H37" s="37">
        <v>1.404548</v>
      </c>
      <c r="I37" s="37">
        <v>3.4385</v>
      </c>
      <c r="J37" s="37">
        <v>1.157</v>
      </c>
      <c r="K37" s="37">
        <v>3.8465</v>
      </c>
      <c r="L37" s="21">
        <f t="shared" si="0"/>
        <v>18.965457999999998</v>
      </c>
    </row>
    <row r="38" spans="2:12" ht="12.75" customHeight="1">
      <c r="B38" s="64"/>
      <c r="C38" s="43"/>
      <c r="D38" s="37">
        <v>1.420256</v>
      </c>
      <c r="E38" s="37">
        <v>1.16049</v>
      </c>
      <c r="F38" s="37">
        <v>1.81624</v>
      </c>
      <c r="G38" s="37">
        <v>0.108015</v>
      </c>
      <c r="H38" s="37">
        <v>4.703416</v>
      </c>
      <c r="I38" s="37">
        <v>3.493738</v>
      </c>
      <c r="J38" s="37">
        <v>1.533</v>
      </c>
      <c r="K38" s="37">
        <v>3.2598</v>
      </c>
      <c r="L38" s="21">
        <f t="shared" si="0"/>
        <v>17.494955</v>
      </c>
    </row>
    <row r="39" spans="3:12" ht="12.75" customHeight="1">
      <c r="C39" s="43"/>
      <c r="D39" s="37">
        <v>1.891583</v>
      </c>
      <c r="E39" s="37">
        <v>0.39491</v>
      </c>
      <c r="F39" s="37">
        <v>3.146972</v>
      </c>
      <c r="G39" s="37">
        <v>0.29286</v>
      </c>
      <c r="H39" s="37">
        <v>6.42974</v>
      </c>
      <c r="I39" s="37">
        <v>4.823</v>
      </c>
      <c r="J39" s="37">
        <v>0.978</v>
      </c>
      <c r="K39" s="37">
        <v>5.350857</v>
      </c>
      <c r="L39" s="21">
        <f t="shared" si="0"/>
        <v>23.307922</v>
      </c>
    </row>
    <row r="40" spans="2:12" ht="12.75" customHeight="1">
      <c r="B40" s="64" t="s">
        <v>27</v>
      </c>
      <c r="C40" s="43"/>
      <c r="D40" s="37">
        <v>0.990861</v>
      </c>
      <c r="E40" s="38">
        <v>0</v>
      </c>
      <c r="F40" s="38">
        <v>0</v>
      </c>
      <c r="G40" s="38">
        <v>0</v>
      </c>
      <c r="H40" s="38">
        <v>0</v>
      </c>
      <c r="I40" s="37">
        <v>0.0273</v>
      </c>
      <c r="J40" s="38">
        <v>0</v>
      </c>
      <c r="K40" s="38">
        <v>0</v>
      </c>
      <c r="L40" s="21">
        <f t="shared" si="0"/>
        <v>1.018161</v>
      </c>
    </row>
    <row r="41" spans="3:12" ht="15">
      <c r="C41" s="43"/>
      <c r="D41" s="37">
        <v>0.8672</v>
      </c>
      <c r="E41" s="38">
        <v>0</v>
      </c>
      <c r="F41" s="38">
        <v>0</v>
      </c>
      <c r="G41" s="38">
        <v>0</v>
      </c>
      <c r="H41" s="38">
        <v>0</v>
      </c>
      <c r="I41" s="38">
        <v>0.4198</v>
      </c>
      <c r="J41" s="38">
        <v>0</v>
      </c>
      <c r="K41" s="38">
        <v>0</v>
      </c>
      <c r="L41" s="21">
        <f t="shared" si="0"/>
        <v>1.287</v>
      </c>
    </row>
    <row r="42" spans="2:12" ht="15">
      <c r="B42" s="64"/>
      <c r="C42" s="43"/>
      <c r="D42" s="37">
        <v>1.391861</v>
      </c>
      <c r="E42" s="38">
        <v>0</v>
      </c>
      <c r="F42" s="38">
        <v>0</v>
      </c>
      <c r="G42" s="38">
        <v>0</v>
      </c>
      <c r="H42" s="38">
        <v>0</v>
      </c>
      <c r="I42" s="37">
        <v>0.1577</v>
      </c>
      <c r="J42" s="38">
        <v>0</v>
      </c>
      <c r="K42" s="38">
        <v>0</v>
      </c>
      <c r="L42" s="21">
        <f t="shared" si="0"/>
        <v>1.549561</v>
      </c>
    </row>
    <row r="43" spans="2:12" ht="15">
      <c r="B43" s="64" t="s">
        <v>6</v>
      </c>
      <c r="C43" s="43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21">
        <f t="shared" si="0"/>
        <v>0</v>
      </c>
    </row>
    <row r="44" spans="3:12" ht="15">
      <c r="C44" s="43"/>
      <c r="D44" s="39">
        <v>0</v>
      </c>
      <c r="E44" s="39">
        <v>0</v>
      </c>
      <c r="F44" s="39">
        <v>0</v>
      </c>
      <c r="G44" s="39">
        <v>0</v>
      </c>
      <c r="H44" s="39">
        <v>0.58</v>
      </c>
      <c r="I44" s="39">
        <v>0</v>
      </c>
      <c r="J44" s="39">
        <v>0.445</v>
      </c>
      <c r="K44" s="39">
        <v>0</v>
      </c>
      <c r="L44" s="21">
        <f t="shared" si="0"/>
        <v>1.025</v>
      </c>
    </row>
    <row r="45" spans="2:12" ht="15">
      <c r="B45" s="64"/>
      <c r="C45" s="43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1.23</v>
      </c>
      <c r="L45" s="21">
        <f t="shared" si="0"/>
        <v>1.23</v>
      </c>
    </row>
    <row r="46" spans="2:12" ht="15">
      <c r="B46" s="57" t="s">
        <v>7</v>
      </c>
      <c r="C46" s="43"/>
      <c r="D46" s="40">
        <f>D13+D10+D7+D16+D19+D22+D25+D28+D31+D34+D37+D40+D43</f>
        <v>124.774459</v>
      </c>
      <c r="E46" s="40">
        <f aca="true" t="shared" si="1" ref="E46:L47">E13+E10+E7+E16+E19+E22+E25+E28+E31+E34+E37+E40+E43</f>
        <v>29.760080000000002</v>
      </c>
      <c r="F46" s="40">
        <f t="shared" si="1"/>
        <v>99.345734</v>
      </c>
      <c r="G46" s="40">
        <f t="shared" si="1"/>
        <v>14.386501</v>
      </c>
      <c r="H46" s="40">
        <f t="shared" si="1"/>
        <v>57.656338999999996</v>
      </c>
      <c r="I46" s="40">
        <f t="shared" si="1"/>
        <v>107.147157</v>
      </c>
      <c r="J46" s="40">
        <f t="shared" si="1"/>
        <v>101.17419500000001</v>
      </c>
      <c r="K46" s="40">
        <f>K13+K10+K7+K16+K19+K22+K25+K28+K31+K34+K37+K40+K43</f>
        <v>97.07380099999999</v>
      </c>
      <c r="L46" s="40">
        <f>L13+L10+L7+L16+L19+L22+L25+L28+L31+L34+L37+L40+L43</f>
        <v>631.3182659999999</v>
      </c>
    </row>
    <row r="47" spans="3:12" ht="15">
      <c r="C47" s="43"/>
      <c r="D47" s="40">
        <f>D14+D11+D8+D17+D20+D23+D26+D29+D32+D35+D38+D41+D44</f>
        <v>98.12723299999999</v>
      </c>
      <c r="E47" s="40">
        <f t="shared" si="1"/>
        <v>25.485156999999997</v>
      </c>
      <c r="F47" s="40">
        <f t="shared" si="1"/>
        <v>82.45872</v>
      </c>
      <c r="G47" s="40">
        <f t="shared" si="1"/>
        <v>12.141445000000003</v>
      </c>
      <c r="H47" s="40">
        <f t="shared" si="1"/>
        <v>57.890276</v>
      </c>
      <c r="I47" s="40">
        <f t="shared" si="1"/>
        <v>147.79743299999998</v>
      </c>
      <c r="J47" s="40">
        <f t="shared" si="1"/>
        <v>89.854426</v>
      </c>
      <c r="K47" s="40">
        <f>K14+K11+K8+K17+K20+K23+K26+K29+K32+K35+K38+K41+K44</f>
        <v>86.22709999999998</v>
      </c>
      <c r="L47" s="40">
        <f t="shared" si="1"/>
        <v>599.98179</v>
      </c>
    </row>
    <row r="48" spans="3:12" ht="15">
      <c r="C48" s="43"/>
      <c r="D48" s="40">
        <f>D18+D21+D24+D27+D30+D33+D36+D39+D42+D45+D15+D12+D9</f>
        <v>123.94493399999999</v>
      </c>
      <c r="E48" s="40">
        <f aca="true" t="shared" si="2" ref="E48:L48">E18+E21+E24+E27+E30+E33+E36+E39+E42+E45+E15+E12+E9</f>
        <v>22.468311</v>
      </c>
      <c r="F48" s="40">
        <f t="shared" si="2"/>
        <v>80.873691</v>
      </c>
      <c r="G48" s="40">
        <f t="shared" si="2"/>
        <v>12.975460000000002</v>
      </c>
      <c r="H48" s="40">
        <f t="shared" si="2"/>
        <v>56.486396</v>
      </c>
      <c r="I48" s="40">
        <f t="shared" si="2"/>
        <v>141.693849</v>
      </c>
      <c r="J48" s="40">
        <f t="shared" si="2"/>
        <v>95.518666</v>
      </c>
      <c r="K48" s="40">
        <f>K18+K21+K24+K27+K30+K33+K36+K39+K42+K45+K15+K12+K9</f>
        <v>98.566505</v>
      </c>
      <c r="L48" s="40">
        <f t="shared" si="2"/>
        <v>632.527812</v>
      </c>
    </row>
    <row r="50" spans="2:9" s="35" customFormat="1" ht="15">
      <c r="B50" s="63"/>
      <c r="C50" s="63"/>
      <c r="I50" s="68"/>
    </row>
    <row r="52" ht="17.25">
      <c r="B52" s="70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0"/>
  <sheetViews>
    <sheetView zoomScale="93" zoomScaleNormal="93" zoomScalePageLayoutView="0" workbookViewId="0" topLeftCell="A1">
      <selection activeCell="B6" sqref="B6:L6"/>
    </sheetView>
  </sheetViews>
  <sheetFormatPr defaultColWidth="9.140625" defaultRowHeight="12.75"/>
  <cols>
    <col min="1" max="1" width="9.140625" style="6" customWidth="1"/>
    <col min="2" max="2" width="27.421875" style="43" customWidth="1"/>
    <col min="3" max="3" width="12.140625" style="43" bestFit="1" customWidth="1"/>
    <col min="4" max="7" width="14.140625" style="11" customWidth="1"/>
    <col min="8" max="8" width="9.140625" style="11" customWidth="1"/>
    <col min="9" max="10" width="9.140625" style="6" customWidth="1"/>
    <col min="11" max="16384" width="9.140625" style="6" customWidth="1"/>
  </cols>
  <sheetData>
    <row r="3" ht="12.75" customHeight="1">
      <c r="B3" s="42" t="s">
        <v>78</v>
      </c>
    </row>
    <row r="4" ht="12.75" customHeight="1">
      <c r="B4" s="42" t="s">
        <v>29</v>
      </c>
    </row>
    <row r="5" ht="12.75" customHeight="1"/>
    <row r="6" spans="2:12" s="9" customFormat="1" ht="30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ht="12.75" customHeight="1">
      <c r="B7" s="120" t="s">
        <v>16</v>
      </c>
      <c r="C7" s="134" t="s">
        <v>104</v>
      </c>
      <c r="D7" s="34">
        <v>4</v>
      </c>
      <c r="E7" s="126">
        <v>2</v>
      </c>
      <c r="F7" s="34">
        <v>1</v>
      </c>
      <c r="G7" s="34">
        <v>14</v>
      </c>
      <c r="H7" s="34">
        <v>4</v>
      </c>
      <c r="I7" s="34">
        <v>1</v>
      </c>
      <c r="J7" s="34">
        <v>9</v>
      </c>
      <c r="K7" s="126">
        <v>1</v>
      </c>
      <c r="L7" s="34">
        <f>SUM(D7:K7)</f>
        <v>36</v>
      </c>
    </row>
    <row r="8" spans="2:12" ht="12.75" customHeight="1">
      <c r="B8" s="120"/>
      <c r="C8" s="134" t="s">
        <v>105</v>
      </c>
      <c r="D8" s="34">
        <v>2</v>
      </c>
      <c r="E8" s="34">
        <v>9</v>
      </c>
      <c r="F8" s="126">
        <v>4</v>
      </c>
      <c r="G8" s="34">
        <v>8</v>
      </c>
      <c r="H8" s="34">
        <v>6</v>
      </c>
      <c r="I8" s="34">
        <v>26</v>
      </c>
      <c r="J8" s="126">
        <v>3</v>
      </c>
      <c r="K8" s="126">
        <v>1</v>
      </c>
      <c r="L8" s="34">
        <f aca="true" t="shared" si="0" ref="L8:L57">SUM(D8:K8)</f>
        <v>59</v>
      </c>
    </row>
    <row r="9" spans="2:12" ht="12.75" customHeight="1">
      <c r="B9" s="120"/>
      <c r="C9" s="135" t="s">
        <v>106</v>
      </c>
      <c r="D9" s="34">
        <v>6</v>
      </c>
      <c r="E9" s="34">
        <v>4</v>
      </c>
      <c r="F9" s="34">
        <v>4</v>
      </c>
      <c r="G9" s="34">
        <v>7</v>
      </c>
      <c r="H9" s="34">
        <v>6</v>
      </c>
      <c r="I9" s="126">
        <v>3</v>
      </c>
      <c r="J9" s="34">
        <v>6</v>
      </c>
      <c r="K9" s="34">
        <v>2</v>
      </c>
      <c r="L9" s="34">
        <f t="shared" si="0"/>
        <v>38</v>
      </c>
    </row>
    <row r="10" spans="2:12" ht="12.75" customHeight="1">
      <c r="B10" s="120" t="s">
        <v>30</v>
      </c>
      <c r="C10" s="55"/>
      <c r="D10" s="34">
        <v>2</v>
      </c>
      <c r="E10" s="101">
        <v>0</v>
      </c>
      <c r="F10" s="101">
        <v>0</v>
      </c>
      <c r="G10" s="101">
        <v>0</v>
      </c>
      <c r="H10" s="101">
        <v>0</v>
      </c>
      <c r="I10" s="126">
        <v>0</v>
      </c>
      <c r="J10" s="101">
        <v>0</v>
      </c>
      <c r="K10" s="101">
        <v>0</v>
      </c>
      <c r="L10" s="34">
        <f t="shared" si="0"/>
        <v>2</v>
      </c>
    </row>
    <row r="11" spans="2:12" ht="12.75" customHeight="1">
      <c r="B11" s="120"/>
      <c r="C11" s="55"/>
      <c r="D11" s="34">
        <v>0</v>
      </c>
      <c r="E11" s="101">
        <v>0</v>
      </c>
      <c r="F11" s="101">
        <v>0</v>
      </c>
      <c r="G11" s="101">
        <v>0</v>
      </c>
      <c r="H11" s="101">
        <v>0</v>
      </c>
      <c r="I11" s="126">
        <v>0</v>
      </c>
      <c r="J11" s="101">
        <v>0</v>
      </c>
      <c r="K11" s="101">
        <v>0</v>
      </c>
      <c r="L11" s="34">
        <f t="shared" si="0"/>
        <v>0</v>
      </c>
    </row>
    <row r="12" spans="2:12" ht="12.75" customHeight="1">
      <c r="B12" s="120"/>
      <c r="C12" s="55"/>
      <c r="D12" s="34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1</v>
      </c>
      <c r="J12" s="126">
        <v>0</v>
      </c>
      <c r="K12" s="126">
        <v>0</v>
      </c>
      <c r="L12" s="34">
        <f t="shared" si="0"/>
        <v>1</v>
      </c>
    </row>
    <row r="13" spans="2:12" ht="12.75" customHeight="1">
      <c r="B13" s="120" t="s">
        <v>31</v>
      </c>
      <c r="C13" s="55"/>
      <c r="D13" s="126">
        <v>0</v>
      </c>
      <c r="E13" s="126">
        <v>0</v>
      </c>
      <c r="F13" s="126">
        <v>1</v>
      </c>
      <c r="G13" s="126">
        <v>0</v>
      </c>
      <c r="H13" s="126">
        <v>0</v>
      </c>
      <c r="I13" s="126">
        <v>0</v>
      </c>
      <c r="J13" s="34">
        <v>1</v>
      </c>
      <c r="K13" s="126">
        <v>0</v>
      </c>
      <c r="L13" s="34">
        <f t="shared" si="0"/>
        <v>2</v>
      </c>
    </row>
    <row r="14" spans="2:12" ht="12.75" customHeight="1">
      <c r="B14" s="120"/>
      <c r="C14" s="55"/>
      <c r="D14" s="126">
        <v>0</v>
      </c>
      <c r="E14" s="126">
        <v>0</v>
      </c>
      <c r="F14" s="126">
        <v>0</v>
      </c>
      <c r="G14" s="126">
        <v>3</v>
      </c>
      <c r="H14" s="126">
        <v>6</v>
      </c>
      <c r="I14" s="126">
        <v>1</v>
      </c>
      <c r="J14" s="34">
        <v>1</v>
      </c>
      <c r="K14" s="126">
        <v>0</v>
      </c>
      <c r="L14" s="34">
        <f t="shared" si="0"/>
        <v>11</v>
      </c>
    </row>
    <row r="15" spans="2:12" ht="12.75" customHeight="1">
      <c r="B15" s="120"/>
      <c r="C15" s="55"/>
      <c r="D15" s="126">
        <v>1</v>
      </c>
      <c r="E15" s="126">
        <v>0</v>
      </c>
      <c r="F15" s="126">
        <v>1</v>
      </c>
      <c r="G15" s="126">
        <v>0</v>
      </c>
      <c r="H15" s="34">
        <v>2</v>
      </c>
      <c r="I15" s="126">
        <v>1</v>
      </c>
      <c r="J15" s="34">
        <v>0</v>
      </c>
      <c r="K15" s="126">
        <v>0</v>
      </c>
      <c r="L15" s="34">
        <f t="shared" si="0"/>
        <v>5</v>
      </c>
    </row>
    <row r="16" spans="2:12" ht="12.75" customHeight="1">
      <c r="B16" s="120" t="s">
        <v>32</v>
      </c>
      <c r="C16" s="55"/>
      <c r="D16" s="34">
        <v>4</v>
      </c>
      <c r="E16" s="34">
        <v>0</v>
      </c>
      <c r="F16" s="126">
        <v>1</v>
      </c>
      <c r="G16" s="126">
        <v>0</v>
      </c>
      <c r="H16" s="34">
        <v>9</v>
      </c>
      <c r="I16" s="34">
        <v>12</v>
      </c>
      <c r="J16" s="34">
        <v>10</v>
      </c>
      <c r="K16" s="34">
        <v>2</v>
      </c>
      <c r="L16" s="34">
        <f t="shared" si="0"/>
        <v>38</v>
      </c>
    </row>
    <row r="17" spans="2:12" ht="12.75" customHeight="1">
      <c r="B17" s="120"/>
      <c r="C17" s="55"/>
      <c r="D17" s="34">
        <v>5</v>
      </c>
      <c r="E17" s="126">
        <v>4</v>
      </c>
      <c r="F17" s="34">
        <v>3</v>
      </c>
      <c r="G17" s="34">
        <v>0</v>
      </c>
      <c r="H17" s="34">
        <v>6</v>
      </c>
      <c r="I17" s="34">
        <v>17</v>
      </c>
      <c r="J17" s="34">
        <v>3</v>
      </c>
      <c r="K17" s="34">
        <v>0</v>
      </c>
      <c r="L17" s="34">
        <f t="shared" si="0"/>
        <v>38</v>
      </c>
    </row>
    <row r="18" spans="2:12" ht="12.75" customHeight="1">
      <c r="B18" s="120"/>
      <c r="C18" s="55"/>
      <c r="D18" s="34">
        <v>4</v>
      </c>
      <c r="E18" s="34">
        <v>1</v>
      </c>
      <c r="F18" s="34">
        <v>2</v>
      </c>
      <c r="G18" s="126">
        <v>0</v>
      </c>
      <c r="H18" s="34">
        <v>10</v>
      </c>
      <c r="I18" s="34">
        <v>11</v>
      </c>
      <c r="J18" s="34">
        <v>4</v>
      </c>
      <c r="K18" s="34">
        <v>4</v>
      </c>
      <c r="L18" s="34">
        <f t="shared" si="0"/>
        <v>36</v>
      </c>
    </row>
    <row r="19" spans="2:12" ht="12.75" customHeight="1">
      <c r="B19" s="120" t="s">
        <v>33</v>
      </c>
      <c r="C19" s="55"/>
      <c r="D19" s="34">
        <v>3</v>
      </c>
      <c r="E19" s="34">
        <v>1</v>
      </c>
      <c r="F19" s="34">
        <v>1</v>
      </c>
      <c r="G19" s="126">
        <v>0</v>
      </c>
      <c r="H19" s="126">
        <v>1</v>
      </c>
      <c r="I19" s="34">
        <v>6</v>
      </c>
      <c r="J19" s="34">
        <v>2</v>
      </c>
      <c r="K19" s="34">
        <v>0</v>
      </c>
      <c r="L19" s="34">
        <f t="shared" si="0"/>
        <v>14</v>
      </c>
    </row>
    <row r="20" spans="2:12" ht="12.75" customHeight="1">
      <c r="B20" s="120"/>
      <c r="C20" s="55"/>
      <c r="D20" s="34">
        <v>0</v>
      </c>
      <c r="E20" s="126">
        <v>0</v>
      </c>
      <c r="F20" s="126">
        <v>2</v>
      </c>
      <c r="G20" s="126">
        <v>0</v>
      </c>
      <c r="H20" s="126">
        <v>1</v>
      </c>
      <c r="I20" s="126">
        <v>6</v>
      </c>
      <c r="J20" s="34">
        <v>1</v>
      </c>
      <c r="K20" s="34">
        <v>0</v>
      </c>
      <c r="L20" s="34">
        <f t="shared" si="0"/>
        <v>10</v>
      </c>
    </row>
    <row r="21" spans="2:12" ht="12.75" customHeight="1">
      <c r="B21" s="120"/>
      <c r="C21" s="55"/>
      <c r="D21" s="34">
        <v>4</v>
      </c>
      <c r="E21" s="126">
        <v>0</v>
      </c>
      <c r="F21" s="34">
        <v>0</v>
      </c>
      <c r="G21" s="126">
        <v>0</v>
      </c>
      <c r="H21" s="126">
        <v>1</v>
      </c>
      <c r="I21" s="126">
        <v>16</v>
      </c>
      <c r="J21" s="34">
        <v>1</v>
      </c>
      <c r="K21" s="34">
        <v>1</v>
      </c>
      <c r="L21" s="34">
        <f t="shared" si="0"/>
        <v>23</v>
      </c>
    </row>
    <row r="22" spans="2:12" ht="12.75" customHeight="1">
      <c r="B22" s="120" t="s">
        <v>34</v>
      </c>
      <c r="C22" s="55"/>
      <c r="D22" s="34">
        <v>1</v>
      </c>
      <c r="E22" s="126">
        <v>0</v>
      </c>
      <c r="F22" s="126">
        <v>0</v>
      </c>
      <c r="G22" s="126">
        <v>0</v>
      </c>
      <c r="H22" s="126">
        <v>0</v>
      </c>
      <c r="I22" s="34">
        <v>2</v>
      </c>
      <c r="J22" s="126">
        <v>0</v>
      </c>
      <c r="K22" s="126">
        <v>0</v>
      </c>
      <c r="L22" s="34">
        <f t="shared" si="0"/>
        <v>3</v>
      </c>
    </row>
    <row r="23" spans="2:12" ht="12.75" customHeight="1">
      <c r="B23" s="120"/>
      <c r="C23" s="55"/>
      <c r="D23" s="34">
        <v>3</v>
      </c>
      <c r="E23" s="126">
        <v>0</v>
      </c>
      <c r="F23" s="126">
        <v>0</v>
      </c>
      <c r="G23" s="126">
        <v>0</v>
      </c>
      <c r="H23" s="126">
        <v>0</v>
      </c>
      <c r="I23" s="34">
        <v>1</v>
      </c>
      <c r="J23" s="126">
        <v>1</v>
      </c>
      <c r="K23" s="126">
        <v>0</v>
      </c>
      <c r="L23" s="34">
        <f t="shared" si="0"/>
        <v>5</v>
      </c>
    </row>
    <row r="24" spans="2:12" ht="12.75" customHeight="1">
      <c r="B24" s="120"/>
      <c r="C24" s="55"/>
      <c r="D24" s="34">
        <v>3</v>
      </c>
      <c r="E24" s="126">
        <v>0</v>
      </c>
      <c r="F24" s="126">
        <v>0</v>
      </c>
      <c r="G24" s="126">
        <v>0</v>
      </c>
      <c r="H24" s="126">
        <v>0</v>
      </c>
      <c r="I24" s="126">
        <v>1</v>
      </c>
      <c r="J24" s="126">
        <v>1</v>
      </c>
      <c r="K24" s="126">
        <v>0</v>
      </c>
      <c r="L24" s="34">
        <f t="shared" si="0"/>
        <v>5</v>
      </c>
    </row>
    <row r="25" spans="2:12" ht="12.75" customHeight="1">
      <c r="B25" s="120" t="s">
        <v>35</v>
      </c>
      <c r="C25" s="55"/>
      <c r="D25" s="34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34">
        <f t="shared" si="0"/>
        <v>0</v>
      </c>
    </row>
    <row r="26" spans="2:12" ht="12.75" customHeight="1">
      <c r="B26" s="120"/>
      <c r="C26" s="55"/>
      <c r="D26" s="34">
        <v>1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34">
        <f t="shared" si="0"/>
        <v>1</v>
      </c>
    </row>
    <row r="27" spans="2:12" ht="12.75" customHeight="1">
      <c r="B27" s="120"/>
      <c r="C27" s="55"/>
      <c r="D27" s="34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34">
        <f t="shared" si="0"/>
        <v>0</v>
      </c>
    </row>
    <row r="28" spans="2:12" ht="12.75" customHeight="1">
      <c r="B28" s="120" t="s">
        <v>36</v>
      </c>
      <c r="C28" s="55"/>
      <c r="D28" s="34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34">
        <f t="shared" si="0"/>
        <v>0</v>
      </c>
    </row>
    <row r="29" spans="2:12" ht="12.75" customHeight="1">
      <c r="B29" s="120"/>
      <c r="C29" s="55"/>
      <c r="D29" s="34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34">
        <f t="shared" si="0"/>
        <v>0</v>
      </c>
    </row>
    <row r="30" spans="2:12" ht="12.75" customHeight="1">
      <c r="B30" s="120"/>
      <c r="C30" s="55"/>
      <c r="D30" s="34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34">
        <f t="shared" si="0"/>
        <v>0</v>
      </c>
    </row>
    <row r="31" spans="2:12" ht="12.75" customHeight="1">
      <c r="B31" s="120" t="s">
        <v>37</v>
      </c>
      <c r="C31" s="55"/>
      <c r="D31" s="34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34">
        <f t="shared" si="0"/>
        <v>0</v>
      </c>
    </row>
    <row r="32" spans="2:12" ht="12.75" customHeight="1">
      <c r="B32" s="120"/>
      <c r="C32" s="55"/>
      <c r="D32" s="34">
        <v>1</v>
      </c>
      <c r="E32" s="126">
        <v>0</v>
      </c>
      <c r="F32" s="126">
        <v>0</v>
      </c>
      <c r="G32" s="126">
        <v>0</v>
      </c>
      <c r="H32" s="126">
        <v>0</v>
      </c>
      <c r="I32" s="127">
        <v>0</v>
      </c>
      <c r="J32" s="126">
        <v>0</v>
      </c>
      <c r="K32" s="126">
        <v>0</v>
      </c>
      <c r="L32" s="34">
        <f t="shared" si="0"/>
        <v>1</v>
      </c>
    </row>
    <row r="33" spans="2:12" ht="12.75" customHeight="1">
      <c r="B33" s="123"/>
      <c r="C33" s="55"/>
      <c r="D33" s="101">
        <v>2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34">
        <f t="shared" si="0"/>
        <v>2</v>
      </c>
    </row>
    <row r="34" spans="2:12" ht="12.75" customHeight="1">
      <c r="B34" s="120" t="s">
        <v>38</v>
      </c>
      <c r="C34" s="55"/>
      <c r="D34" s="101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34">
        <f t="shared" si="0"/>
        <v>0</v>
      </c>
    </row>
    <row r="35" spans="2:12" ht="12.75" customHeight="1">
      <c r="B35" s="120"/>
      <c r="C35" s="55"/>
      <c r="D35" s="101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34">
        <f t="shared" si="0"/>
        <v>0</v>
      </c>
    </row>
    <row r="36" spans="2:12" ht="12.75" customHeight="1">
      <c r="B36" s="120"/>
      <c r="C36" s="55"/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34">
        <f t="shared" si="0"/>
        <v>0</v>
      </c>
    </row>
    <row r="37" spans="2:12" ht="12.75" customHeight="1">
      <c r="B37" s="100" t="s">
        <v>101</v>
      </c>
      <c r="C37" s="50"/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34">
        <f t="shared" si="0"/>
        <v>0</v>
      </c>
    </row>
    <row r="38" spans="2:12" ht="12.75" customHeight="1">
      <c r="B38" s="120"/>
      <c r="C38" s="50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34">
        <f t="shared" si="0"/>
        <v>0</v>
      </c>
    </row>
    <row r="39" spans="2:12" ht="12.75" customHeight="1">
      <c r="B39" s="120"/>
      <c r="C39" s="50"/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34">
        <f t="shared" si="0"/>
        <v>0</v>
      </c>
    </row>
    <row r="40" spans="2:12" ht="12.75" customHeight="1">
      <c r="B40" s="124" t="s">
        <v>39</v>
      </c>
      <c r="C40" s="55"/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34">
        <f t="shared" si="0"/>
        <v>0</v>
      </c>
    </row>
    <row r="41" spans="2:12" ht="15">
      <c r="B41" s="123"/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34">
        <f t="shared" si="0"/>
        <v>0</v>
      </c>
    </row>
    <row r="42" spans="2:12" ht="15">
      <c r="B42" s="120"/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34">
        <f t="shared" si="0"/>
        <v>0</v>
      </c>
    </row>
    <row r="43" spans="2:12" ht="15">
      <c r="B43" s="120" t="s">
        <v>40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34">
        <f t="shared" si="0"/>
        <v>0</v>
      </c>
    </row>
    <row r="44" spans="2:12" ht="15">
      <c r="B44" s="125"/>
      <c r="C44" s="57"/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34">
        <f t="shared" si="0"/>
        <v>0</v>
      </c>
    </row>
    <row r="45" spans="2:12" ht="15">
      <c r="B45" s="120"/>
      <c r="C45" s="57"/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34">
        <f t="shared" si="0"/>
        <v>0</v>
      </c>
    </row>
    <row r="46" spans="2:12" ht="15">
      <c r="B46" s="100" t="s">
        <v>85</v>
      </c>
      <c r="C46" s="57"/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34">
        <f t="shared" si="0"/>
        <v>0</v>
      </c>
    </row>
    <row r="47" spans="2:12" ht="15">
      <c r="B47" s="120"/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34">
        <f t="shared" si="0"/>
        <v>0</v>
      </c>
    </row>
    <row r="48" spans="2:12" ht="15">
      <c r="B48" s="120"/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34">
        <f t="shared" si="0"/>
        <v>0</v>
      </c>
    </row>
    <row r="49" spans="2:12" ht="15">
      <c r="B49" s="100" t="s">
        <v>86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34">
        <f t="shared" si="0"/>
        <v>0</v>
      </c>
    </row>
    <row r="50" spans="2:12" ht="15">
      <c r="B50" s="120"/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34">
        <f t="shared" si="0"/>
        <v>0</v>
      </c>
    </row>
    <row r="51" spans="2:12" ht="15">
      <c r="B51" s="120"/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34">
        <f t="shared" si="0"/>
        <v>0</v>
      </c>
    </row>
    <row r="52" spans="2:12" ht="15">
      <c r="B52" s="120" t="s">
        <v>6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34">
        <f t="shared" si="0"/>
        <v>0</v>
      </c>
    </row>
    <row r="53" spans="2:12" ht="15">
      <c r="B53" s="120"/>
      <c r="D53" s="101">
        <v>1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34">
        <f t="shared" si="0"/>
        <v>1</v>
      </c>
    </row>
    <row r="54" spans="2:12" ht="15">
      <c r="B54" s="120"/>
      <c r="D54" s="101">
        <v>1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34">
        <f t="shared" si="0"/>
        <v>1</v>
      </c>
    </row>
    <row r="55" spans="2:12" ht="15">
      <c r="B55" s="119" t="s">
        <v>7</v>
      </c>
      <c r="D55" s="23">
        <f>D7+D10+D13+D16+D19+D22+D25+D28+D31+D34+D37+D40+D43+D46+D49+D52</f>
        <v>14</v>
      </c>
      <c r="E55" s="23">
        <f>E7+E10+E13+E16+E19+E22+E25+E28+E31+E34+E37+E40+E43+E46+E49+E52</f>
        <v>3</v>
      </c>
      <c r="F55" s="23">
        <f>F7+F10+F13+F16+F19+F22+F25+F28+F31+F34+F37+F40+F43+F46+F49+F52</f>
        <v>4</v>
      </c>
      <c r="G55" s="23">
        <f aca="true" t="shared" si="1" ref="G55:K57">G7+G10+G13+G16+G19+G22+G25+G28+G31+G34+G37+G40+G43+G46+G49+G52</f>
        <v>14</v>
      </c>
      <c r="H55" s="23">
        <f t="shared" si="1"/>
        <v>14</v>
      </c>
      <c r="I55" s="23">
        <f t="shared" si="1"/>
        <v>21</v>
      </c>
      <c r="J55" s="23">
        <f t="shared" si="1"/>
        <v>22</v>
      </c>
      <c r="K55" s="23">
        <f>K7+K10+K13+K16+K19+K22+K25+K28+K31+K34+K37+K40+K43+K46+K49+K52</f>
        <v>3</v>
      </c>
      <c r="L55" s="67">
        <f t="shared" si="0"/>
        <v>95</v>
      </c>
    </row>
    <row r="56" spans="4:12" ht="15">
      <c r="D56" s="23">
        <f aca="true" t="shared" si="2" ref="D56:F57">D8+D11+D14+D17+D20+D23+D26+D29+D32+D35+D38+D41+D44+D47+D50+D53</f>
        <v>13</v>
      </c>
      <c r="E56" s="23">
        <f t="shared" si="2"/>
        <v>13</v>
      </c>
      <c r="F56" s="23">
        <f t="shared" si="2"/>
        <v>9</v>
      </c>
      <c r="G56" s="23">
        <f t="shared" si="1"/>
        <v>11</v>
      </c>
      <c r="H56" s="23">
        <f t="shared" si="1"/>
        <v>19</v>
      </c>
      <c r="I56" s="23">
        <f t="shared" si="1"/>
        <v>51</v>
      </c>
      <c r="J56" s="23">
        <f t="shared" si="1"/>
        <v>9</v>
      </c>
      <c r="K56" s="23">
        <f t="shared" si="1"/>
        <v>1</v>
      </c>
      <c r="L56" s="67">
        <f t="shared" si="0"/>
        <v>126</v>
      </c>
    </row>
    <row r="57" spans="4:12" ht="15">
      <c r="D57" s="23">
        <f t="shared" si="2"/>
        <v>21</v>
      </c>
      <c r="E57" s="23">
        <f t="shared" si="2"/>
        <v>5</v>
      </c>
      <c r="F57" s="23">
        <f t="shared" si="2"/>
        <v>7</v>
      </c>
      <c r="G57" s="23">
        <f t="shared" si="1"/>
        <v>7</v>
      </c>
      <c r="H57" s="23">
        <f t="shared" si="1"/>
        <v>19</v>
      </c>
      <c r="I57" s="23">
        <f t="shared" si="1"/>
        <v>33</v>
      </c>
      <c r="J57" s="23">
        <f t="shared" si="1"/>
        <v>12</v>
      </c>
      <c r="K57" s="23">
        <f t="shared" si="1"/>
        <v>7</v>
      </c>
      <c r="L57" s="67">
        <f t="shared" si="0"/>
        <v>111</v>
      </c>
    </row>
    <row r="60" ht="17.25">
      <c r="B60" s="70" t="s">
        <v>103</v>
      </c>
    </row>
  </sheetData>
  <sheetProtection/>
  <printOptions/>
  <pageMargins left="0.75" right="0.75" top="1" bottom="1" header="0.5" footer="0.5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57"/>
  <sheetViews>
    <sheetView zoomScale="93" zoomScaleNormal="93" zoomScalePageLayoutView="0" workbookViewId="0" topLeftCell="A1">
      <selection activeCell="B6" sqref="B6:L6"/>
    </sheetView>
  </sheetViews>
  <sheetFormatPr defaultColWidth="9.140625" defaultRowHeight="13.5" customHeight="1"/>
  <cols>
    <col min="1" max="1" width="9.140625" style="6" customWidth="1"/>
    <col min="2" max="2" width="23.00390625" style="43" bestFit="1" customWidth="1"/>
    <col min="3" max="3" width="23.421875" style="43" customWidth="1"/>
    <col min="4" max="12" width="11.00390625" style="6" customWidth="1"/>
    <col min="13" max="16384" width="9.140625" style="6" customWidth="1"/>
  </cols>
  <sheetData>
    <row r="1" ht="17.25" customHeight="1"/>
    <row r="2" ht="17.25" customHeight="1"/>
    <row r="3" ht="15.75" customHeight="1">
      <c r="B3" s="42" t="s">
        <v>79</v>
      </c>
    </row>
    <row r="4" ht="15.75" customHeight="1">
      <c r="B4" s="42" t="s">
        <v>41</v>
      </c>
    </row>
    <row r="5" ht="15.75" customHeight="1">
      <c r="B5" s="52" t="s">
        <v>13</v>
      </c>
    </row>
    <row r="6" spans="2:12" s="9" customFormat="1" ht="36.75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2" ht="15.75" customHeight="1">
      <c r="B7" s="120" t="s">
        <v>16</v>
      </c>
      <c r="C7" s="134" t="s">
        <v>104</v>
      </c>
      <c r="D7" s="4">
        <v>2.413</v>
      </c>
      <c r="E7" s="121">
        <v>0.238</v>
      </c>
      <c r="F7" s="4">
        <v>0.15</v>
      </c>
      <c r="G7" s="4">
        <v>2.21</v>
      </c>
      <c r="H7" s="4">
        <v>0.373</v>
      </c>
      <c r="I7" s="4">
        <v>0.1</v>
      </c>
      <c r="J7" s="4">
        <v>0.66</v>
      </c>
      <c r="K7" s="121">
        <v>0.134</v>
      </c>
      <c r="L7" s="4">
        <f>SUM(D7:K7)</f>
        <v>6.278</v>
      </c>
    </row>
    <row r="8" spans="2:12" ht="15.75" customHeight="1">
      <c r="B8" s="120"/>
      <c r="C8" s="134" t="s">
        <v>105</v>
      </c>
      <c r="D8" s="4">
        <v>0.823</v>
      </c>
      <c r="E8" s="4">
        <v>1.052</v>
      </c>
      <c r="F8" s="121">
        <v>0.3375</v>
      </c>
      <c r="G8" s="4">
        <v>0.2595</v>
      </c>
      <c r="H8" s="4">
        <v>0.266</v>
      </c>
      <c r="I8" s="4">
        <v>3.849993</v>
      </c>
      <c r="J8" s="121">
        <v>0.509</v>
      </c>
      <c r="K8" s="121">
        <v>0.148</v>
      </c>
      <c r="L8" s="4">
        <f aca="true" t="shared" si="0" ref="L8:L57">SUM(D8:K8)</f>
        <v>7.244993</v>
      </c>
    </row>
    <row r="9" spans="2:12" ht="15.75" customHeight="1">
      <c r="B9" s="120"/>
      <c r="C9" s="135" t="s">
        <v>106</v>
      </c>
      <c r="D9" s="4">
        <v>4.056</v>
      </c>
      <c r="E9" s="4">
        <v>0.324</v>
      </c>
      <c r="F9" s="4">
        <v>0.145</v>
      </c>
      <c r="G9" s="4">
        <v>0.279</v>
      </c>
      <c r="H9" s="4">
        <v>2.658941</v>
      </c>
      <c r="I9" s="121">
        <v>12.71</v>
      </c>
      <c r="J9" s="4">
        <v>1.424</v>
      </c>
      <c r="K9" s="4">
        <v>1.095</v>
      </c>
      <c r="L9" s="4">
        <f t="shared" si="0"/>
        <v>22.691941</v>
      </c>
    </row>
    <row r="10" spans="2:12" ht="15.75" customHeight="1">
      <c r="B10" s="120" t="s">
        <v>30</v>
      </c>
      <c r="C10" s="55"/>
      <c r="D10" s="4">
        <v>1.8</v>
      </c>
      <c r="E10" s="99">
        <v>0</v>
      </c>
      <c r="F10" s="99">
        <v>0</v>
      </c>
      <c r="G10" s="99">
        <v>0</v>
      </c>
      <c r="H10" s="99">
        <v>0</v>
      </c>
      <c r="I10" s="121">
        <v>0</v>
      </c>
      <c r="J10" s="99">
        <v>0</v>
      </c>
      <c r="K10" s="99">
        <v>0</v>
      </c>
      <c r="L10" s="4">
        <f t="shared" si="0"/>
        <v>1.8</v>
      </c>
    </row>
    <row r="11" spans="2:12" ht="15.75" customHeight="1">
      <c r="B11" s="120"/>
      <c r="C11" s="55"/>
      <c r="D11" s="4">
        <v>0</v>
      </c>
      <c r="E11" s="99">
        <v>0</v>
      </c>
      <c r="F11" s="99">
        <v>0</v>
      </c>
      <c r="G11" s="99">
        <v>0</v>
      </c>
      <c r="H11" s="99">
        <v>0</v>
      </c>
      <c r="I11" s="121">
        <v>0</v>
      </c>
      <c r="J11" s="99">
        <v>0</v>
      </c>
      <c r="K11" s="99">
        <v>0</v>
      </c>
      <c r="L11" s="4">
        <f t="shared" si="0"/>
        <v>0</v>
      </c>
    </row>
    <row r="12" spans="2:12" ht="15.75" customHeight="1">
      <c r="B12" s="120"/>
      <c r="C12" s="55"/>
      <c r="D12" s="4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0.212</v>
      </c>
      <c r="J12" s="121">
        <v>0</v>
      </c>
      <c r="K12" s="121">
        <v>0</v>
      </c>
      <c r="L12" s="4">
        <f t="shared" si="0"/>
        <v>0.212</v>
      </c>
    </row>
    <row r="13" spans="2:12" ht="15.75" customHeight="1">
      <c r="B13" s="120" t="s">
        <v>31</v>
      </c>
      <c r="C13" s="55"/>
      <c r="D13" s="121">
        <v>0</v>
      </c>
      <c r="E13" s="121">
        <v>0</v>
      </c>
      <c r="F13" s="121">
        <v>1</v>
      </c>
      <c r="G13" s="121">
        <v>0</v>
      </c>
      <c r="H13" s="121">
        <v>0</v>
      </c>
      <c r="I13" s="121">
        <v>0</v>
      </c>
      <c r="J13" s="4">
        <v>0.325</v>
      </c>
      <c r="K13" s="121">
        <v>0</v>
      </c>
      <c r="L13" s="4">
        <f t="shared" si="0"/>
        <v>1.325</v>
      </c>
    </row>
    <row r="14" spans="2:12" ht="15.75" customHeight="1">
      <c r="B14" s="120"/>
      <c r="C14" s="55"/>
      <c r="D14" s="121">
        <v>0</v>
      </c>
      <c r="E14" s="121">
        <v>0</v>
      </c>
      <c r="F14" s="121">
        <v>0</v>
      </c>
      <c r="G14" s="121">
        <v>0.525</v>
      </c>
      <c r="H14" s="121">
        <v>1.81658</v>
      </c>
      <c r="I14" s="121">
        <v>0.3</v>
      </c>
      <c r="J14" s="4">
        <v>0.3</v>
      </c>
      <c r="K14" s="121">
        <v>0</v>
      </c>
      <c r="L14" s="4">
        <f t="shared" si="0"/>
        <v>2.9415799999999996</v>
      </c>
    </row>
    <row r="15" spans="2:12" ht="15.75" customHeight="1">
      <c r="B15" s="120"/>
      <c r="C15" s="55"/>
      <c r="D15" s="121">
        <v>0.613</v>
      </c>
      <c r="E15" s="121">
        <v>0</v>
      </c>
      <c r="F15" s="121">
        <v>0.22</v>
      </c>
      <c r="G15" s="121">
        <v>0</v>
      </c>
      <c r="H15" s="4">
        <v>0.637</v>
      </c>
      <c r="I15" s="121">
        <v>0.895</v>
      </c>
      <c r="J15" s="4">
        <v>0</v>
      </c>
      <c r="K15" s="121">
        <v>0</v>
      </c>
      <c r="L15" s="4">
        <f t="shared" si="0"/>
        <v>2.365</v>
      </c>
    </row>
    <row r="16" spans="2:12" ht="15.75" customHeight="1">
      <c r="B16" s="120" t="s">
        <v>32</v>
      </c>
      <c r="C16" s="55"/>
      <c r="D16" s="4">
        <v>5.0415</v>
      </c>
      <c r="E16" s="4">
        <v>0</v>
      </c>
      <c r="F16" s="121">
        <v>0.36</v>
      </c>
      <c r="G16" s="121">
        <v>0</v>
      </c>
      <c r="H16" s="4">
        <v>3.877</v>
      </c>
      <c r="I16" s="4">
        <v>6.345</v>
      </c>
      <c r="J16" s="4">
        <v>4.753</v>
      </c>
      <c r="K16" s="4">
        <v>1.31</v>
      </c>
      <c r="L16" s="4">
        <f t="shared" si="0"/>
        <v>21.6865</v>
      </c>
    </row>
    <row r="17" spans="2:12" ht="15.75" customHeight="1">
      <c r="B17" s="120"/>
      <c r="C17" s="55"/>
      <c r="D17" s="4">
        <v>3.616</v>
      </c>
      <c r="E17" s="121">
        <v>2.060001</v>
      </c>
      <c r="F17" s="4">
        <v>1.055</v>
      </c>
      <c r="G17" s="4">
        <v>0</v>
      </c>
      <c r="H17" s="4">
        <v>3.01916</v>
      </c>
      <c r="I17" s="4">
        <v>5.733</v>
      </c>
      <c r="J17" s="4">
        <v>1.31</v>
      </c>
      <c r="K17" s="4">
        <v>0</v>
      </c>
      <c r="L17" s="4">
        <f t="shared" si="0"/>
        <v>16.793160999999998</v>
      </c>
    </row>
    <row r="18" spans="2:12" ht="15.75" customHeight="1">
      <c r="B18" s="120"/>
      <c r="C18" s="55"/>
      <c r="D18" s="4">
        <v>1.978</v>
      </c>
      <c r="E18" s="4">
        <v>0.25</v>
      </c>
      <c r="F18" s="4">
        <v>1.2</v>
      </c>
      <c r="G18" s="121">
        <v>0</v>
      </c>
      <c r="H18" s="4">
        <v>4.91</v>
      </c>
      <c r="I18" s="4">
        <v>6.3455</v>
      </c>
      <c r="J18" s="4">
        <v>2.555</v>
      </c>
      <c r="K18" s="4">
        <v>1.96</v>
      </c>
      <c r="L18" s="4">
        <f t="shared" si="0"/>
        <v>19.198500000000003</v>
      </c>
    </row>
    <row r="19" spans="2:12" ht="15.75" customHeight="1">
      <c r="B19" s="120" t="s">
        <v>33</v>
      </c>
      <c r="C19" s="55"/>
      <c r="D19" s="4">
        <v>3.323</v>
      </c>
      <c r="E19" s="4">
        <v>1.5</v>
      </c>
      <c r="F19" s="4">
        <v>1.35</v>
      </c>
      <c r="G19" s="121">
        <v>0</v>
      </c>
      <c r="H19" s="121">
        <v>0.738</v>
      </c>
      <c r="I19" s="4">
        <v>5.6185</v>
      </c>
      <c r="J19" s="4">
        <v>2.3</v>
      </c>
      <c r="K19" s="4">
        <v>0</v>
      </c>
      <c r="L19" s="4">
        <f t="shared" si="0"/>
        <v>14.8295</v>
      </c>
    </row>
    <row r="20" spans="2:12" ht="15.75" customHeight="1">
      <c r="B20" s="120"/>
      <c r="C20" s="55"/>
      <c r="D20" s="4">
        <v>0</v>
      </c>
      <c r="E20" s="121">
        <v>0</v>
      </c>
      <c r="F20" s="121">
        <v>2</v>
      </c>
      <c r="G20" s="121">
        <v>0</v>
      </c>
      <c r="H20" s="121">
        <v>1.3</v>
      </c>
      <c r="I20" s="121">
        <v>5.8</v>
      </c>
      <c r="J20" s="4">
        <v>1.78</v>
      </c>
      <c r="K20" s="4">
        <v>0</v>
      </c>
      <c r="L20" s="4">
        <f t="shared" si="0"/>
        <v>10.879999999999999</v>
      </c>
    </row>
    <row r="21" spans="2:12" ht="15.75" customHeight="1">
      <c r="B21" s="120"/>
      <c r="C21" s="55"/>
      <c r="D21" s="4">
        <v>4.4336</v>
      </c>
      <c r="E21" s="121">
        <v>0</v>
      </c>
      <c r="F21" s="4">
        <v>0</v>
      </c>
      <c r="G21" s="121">
        <v>0</v>
      </c>
      <c r="H21" s="121">
        <v>0.65</v>
      </c>
      <c r="I21" s="121">
        <v>14.199</v>
      </c>
      <c r="J21" s="4">
        <v>1.2</v>
      </c>
      <c r="K21" s="4">
        <v>1.16</v>
      </c>
      <c r="L21" s="4">
        <f t="shared" si="0"/>
        <v>21.6426</v>
      </c>
    </row>
    <row r="22" spans="2:12" ht="15.75" customHeight="1">
      <c r="B22" s="120" t="s">
        <v>34</v>
      </c>
      <c r="C22" s="55"/>
      <c r="D22" s="4">
        <v>0.25</v>
      </c>
      <c r="E22" s="121">
        <v>0</v>
      </c>
      <c r="F22" s="121">
        <v>0</v>
      </c>
      <c r="G22" s="121">
        <v>0</v>
      </c>
      <c r="H22" s="121">
        <v>0</v>
      </c>
      <c r="I22" s="4">
        <v>0.667</v>
      </c>
      <c r="J22" s="121">
        <v>0</v>
      </c>
      <c r="K22" s="121">
        <v>0</v>
      </c>
      <c r="L22" s="4">
        <f t="shared" si="0"/>
        <v>0.917</v>
      </c>
    </row>
    <row r="23" spans="2:12" ht="15.75" customHeight="1">
      <c r="B23" s="120"/>
      <c r="C23" s="55"/>
      <c r="D23" s="4">
        <v>2.4225</v>
      </c>
      <c r="E23" s="121">
        <v>0</v>
      </c>
      <c r="F23" s="121">
        <v>0</v>
      </c>
      <c r="G23" s="121">
        <v>0</v>
      </c>
      <c r="H23" s="121">
        <v>0</v>
      </c>
      <c r="I23" s="4">
        <v>2.05</v>
      </c>
      <c r="J23" s="121">
        <v>1.275</v>
      </c>
      <c r="K23" s="121">
        <v>0</v>
      </c>
      <c r="L23" s="4">
        <f t="shared" si="0"/>
        <v>5.7475000000000005</v>
      </c>
    </row>
    <row r="24" spans="2:12" ht="15.75" customHeight="1">
      <c r="B24" s="120"/>
      <c r="C24" s="55"/>
      <c r="D24" s="4">
        <v>3.36</v>
      </c>
      <c r="E24" s="121">
        <v>0</v>
      </c>
      <c r="F24" s="121">
        <v>0</v>
      </c>
      <c r="G24" s="121">
        <v>0</v>
      </c>
      <c r="H24" s="121">
        <v>0</v>
      </c>
      <c r="I24" s="121">
        <v>2.05</v>
      </c>
      <c r="J24" s="121">
        <v>1.26</v>
      </c>
      <c r="K24" s="121">
        <v>0</v>
      </c>
      <c r="L24" s="4">
        <f t="shared" si="0"/>
        <v>6.67</v>
      </c>
    </row>
    <row r="25" spans="2:12" ht="15.75" customHeight="1">
      <c r="B25" s="120" t="s">
        <v>35</v>
      </c>
      <c r="C25" s="55"/>
      <c r="D25" s="4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4">
        <f t="shared" si="0"/>
        <v>0</v>
      </c>
    </row>
    <row r="26" spans="2:12" ht="15.75" customHeight="1">
      <c r="B26" s="120"/>
      <c r="C26" s="55"/>
      <c r="D26" s="4">
        <v>1.97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4">
        <f t="shared" si="0"/>
        <v>1.97</v>
      </c>
    </row>
    <row r="27" spans="2:12" ht="15.75" customHeight="1">
      <c r="B27" s="120"/>
      <c r="C27" s="55"/>
      <c r="D27" s="4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4">
        <f t="shared" si="0"/>
        <v>0</v>
      </c>
    </row>
    <row r="28" spans="2:12" ht="15.75" customHeight="1">
      <c r="B28" s="120" t="s">
        <v>36</v>
      </c>
      <c r="C28" s="55"/>
      <c r="D28" s="4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4">
        <f t="shared" si="0"/>
        <v>0</v>
      </c>
    </row>
    <row r="29" spans="2:12" ht="15.75" customHeight="1">
      <c r="B29" s="120"/>
      <c r="C29" s="55"/>
      <c r="D29" s="4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4">
        <f t="shared" si="0"/>
        <v>0</v>
      </c>
    </row>
    <row r="30" spans="2:12" ht="15.75" customHeight="1">
      <c r="B30" s="120"/>
      <c r="C30" s="55"/>
      <c r="D30" s="4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4">
        <f t="shared" si="0"/>
        <v>0</v>
      </c>
    </row>
    <row r="31" spans="2:12" ht="15.75" customHeight="1">
      <c r="B31" s="120" t="s">
        <v>37</v>
      </c>
      <c r="C31" s="55"/>
      <c r="D31" s="4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4">
        <f t="shared" si="0"/>
        <v>0</v>
      </c>
    </row>
    <row r="32" spans="2:12" ht="15.75" customHeight="1">
      <c r="B32" s="120"/>
      <c r="C32" s="55"/>
      <c r="D32" s="4">
        <v>0.32</v>
      </c>
      <c r="E32" s="121">
        <v>0</v>
      </c>
      <c r="F32" s="121">
        <v>0</v>
      </c>
      <c r="G32" s="121">
        <v>0</v>
      </c>
      <c r="H32" s="121">
        <v>0</v>
      </c>
      <c r="I32" s="122">
        <v>0</v>
      </c>
      <c r="J32" s="121">
        <v>0</v>
      </c>
      <c r="K32" s="121">
        <v>0</v>
      </c>
      <c r="L32" s="4">
        <f t="shared" si="0"/>
        <v>0.32</v>
      </c>
    </row>
    <row r="33" spans="2:12" ht="15.75" customHeight="1">
      <c r="B33" s="123"/>
      <c r="C33" s="55"/>
      <c r="D33" s="99">
        <v>0.317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4">
        <f t="shared" si="0"/>
        <v>0.317</v>
      </c>
    </row>
    <row r="34" spans="2:12" ht="15.75" customHeight="1">
      <c r="B34" s="120" t="s">
        <v>38</v>
      </c>
      <c r="C34" s="55"/>
      <c r="D34" s="99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4">
        <f t="shared" si="0"/>
        <v>0</v>
      </c>
    </row>
    <row r="35" spans="2:12" ht="15.75" customHeight="1">
      <c r="B35" s="120"/>
      <c r="C35" s="55"/>
      <c r="D35" s="99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4">
        <f t="shared" si="0"/>
        <v>0</v>
      </c>
    </row>
    <row r="36" spans="2:12" ht="15.75" customHeight="1">
      <c r="B36" s="120"/>
      <c r="C36" s="55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4">
        <f t="shared" si="0"/>
        <v>0</v>
      </c>
    </row>
    <row r="37" spans="2:12" ht="15.75" customHeight="1">
      <c r="B37" s="100" t="s">
        <v>101</v>
      </c>
      <c r="C37" s="50"/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4">
        <f t="shared" si="0"/>
        <v>0</v>
      </c>
    </row>
    <row r="38" spans="2:12" ht="15.75" customHeight="1">
      <c r="B38" s="120"/>
      <c r="C38" s="50"/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4">
        <f t="shared" si="0"/>
        <v>0</v>
      </c>
    </row>
    <row r="39" spans="2:12" ht="15.75" customHeight="1">
      <c r="B39" s="120"/>
      <c r="C39" s="50"/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4">
        <f t="shared" si="0"/>
        <v>0</v>
      </c>
    </row>
    <row r="40" spans="2:12" ht="15.75" customHeight="1">
      <c r="B40" s="124" t="s">
        <v>39</v>
      </c>
      <c r="C40" s="55"/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4">
        <f t="shared" si="0"/>
        <v>0</v>
      </c>
    </row>
    <row r="41" spans="2:12" ht="15.75" customHeight="1">
      <c r="B41" s="123"/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4">
        <f t="shared" si="0"/>
        <v>0</v>
      </c>
    </row>
    <row r="42" spans="2:12" ht="15.75" customHeight="1">
      <c r="B42" s="120"/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4">
        <f t="shared" si="0"/>
        <v>0</v>
      </c>
    </row>
    <row r="43" spans="2:12" ht="15.75" customHeight="1">
      <c r="B43" s="120" t="s">
        <v>40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4">
        <f t="shared" si="0"/>
        <v>0</v>
      </c>
    </row>
    <row r="44" spans="2:12" ht="15.75" customHeight="1">
      <c r="B44" s="125"/>
      <c r="C44" s="57"/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4">
        <f t="shared" si="0"/>
        <v>0</v>
      </c>
    </row>
    <row r="45" spans="2:12" ht="15.75" customHeight="1">
      <c r="B45" s="120"/>
      <c r="C45" s="57"/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4">
        <f t="shared" si="0"/>
        <v>0</v>
      </c>
    </row>
    <row r="46" spans="2:12" ht="15.75" customHeight="1">
      <c r="B46" s="100" t="s">
        <v>85</v>
      </c>
      <c r="C46" s="57"/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4">
        <f t="shared" si="0"/>
        <v>0</v>
      </c>
    </row>
    <row r="47" spans="2:12" ht="15.75" customHeight="1">
      <c r="B47" s="120"/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4">
        <f t="shared" si="0"/>
        <v>0</v>
      </c>
    </row>
    <row r="48" spans="2:12" ht="15.75" customHeight="1">
      <c r="B48" s="120"/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4">
        <f t="shared" si="0"/>
        <v>0</v>
      </c>
    </row>
    <row r="49" spans="2:12" ht="15.75" customHeight="1">
      <c r="B49" s="100" t="s">
        <v>86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4">
        <f t="shared" si="0"/>
        <v>0</v>
      </c>
    </row>
    <row r="50" spans="2:12" ht="15.75" customHeight="1">
      <c r="B50" s="120"/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4">
        <f>SUM(D50:K50)</f>
        <v>0</v>
      </c>
    </row>
    <row r="51" spans="2:12" ht="15.75" customHeight="1">
      <c r="B51" s="120"/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4">
        <f t="shared" si="0"/>
        <v>0</v>
      </c>
    </row>
    <row r="52" spans="2:12" ht="15.75" customHeight="1">
      <c r="B52" s="120" t="s">
        <v>6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4">
        <f t="shared" si="0"/>
        <v>0</v>
      </c>
    </row>
    <row r="53" spans="2:12" ht="15.75" customHeight="1">
      <c r="B53" s="120"/>
      <c r="D53" s="99">
        <v>55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4">
        <f t="shared" si="0"/>
        <v>55</v>
      </c>
    </row>
    <row r="54" spans="2:12" ht="15.75" customHeight="1">
      <c r="B54" s="120"/>
      <c r="D54" s="99">
        <v>3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4">
        <f t="shared" si="0"/>
        <v>3</v>
      </c>
    </row>
    <row r="55" spans="2:12" ht="15.75" customHeight="1">
      <c r="B55" s="119" t="s">
        <v>7</v>
      </c>
      <c r="D55" s="8">
        <f>D7+D10+D13+D16+D19+D22+D25+D28+D31+D34+D37+D40+D43+D46+D49+D52</f>
        <v>12.8275</v>
      </c>
      <c r="E55" s="8">
        <f>E7+E10+E13+E16+E19+E22+E25+E28+E31+E34+E37+E40+E43+E46+E49+E52</f>
        <v>1.738</v>
      </c>
      <c r="F55" s="8">
        <f>F7+F10+F13+F16+F19+F22+F25+F28+F31+F34+F37+F40+F43+F46+F49+F52</f>
        <v>2.86</v>
      </c>
      <c r="G55" s="8">
        <f aca="true" t="shared" si="1" ref="G55:K57">G7+G10+G13+G16+G19+G22+G25+G28+G31+G34+G37+G40+G43+G46+G49+G52</f>
        <v>2.21</v>
      </c>
      <c r="H55" s="8">
        <f t="shared" si="1"/>
        <v>4.9879999999999995</v>
      </c>
      <c r="I55" s="8">
        <f t="shared" si="1"/>
        <v>12.7305</v>
      </c>
      <c r="J55" s="8">
        <f t="shared" si="1"/>
        <v>8.038</v>
      </c>
      <c r="K55" s="8">
        <f>K7+K10+K13+K16+K19+K22+K25+K28+K31+K34+K37+K40+K43+K46+K49+K52</f>
        <v>1.444</v>
      </c>
      <c r="L55" s="84">
        <f t="shared" si="0"/>
        <v>46.836</v>
      </c>
    </row>
    <row r="56" spans="4:12" ht="15.75" customHeight="1">
      <c r="D56" s="8">
        <f aca="true" t="shared" si="2" ref="D56:F57">D8+D11+D14+D17+D20+D23+D26+D29+D32+D35+D38+D41+D44+D47+D50+D53</f>
        <v>64.1515</v>
      </c>
      <c r="E56" s="8">
        <f t="shared" si="2"/>
        <v>3.1120010000000002</v>
      </c>
      <c r="F56" s="8">
        <f t="shared" si="2"/>
        <v>3.3925</v>
      </c>
      <c r="G56" s="8">
        <f t="shared" si="1"/>
        <v>0.7845</v>
      </c>
      <c r="H56" s="8">
        <f t="shared" si="1"/>
        <v>6.401739999999999</v>
      </c>
      <c r="I56" s="8">
        <f t="shared" si="1"/>
        <v>17.732993</v>
      </c>
      <c r="J56" s="8">
        <f t="shared" si="1"/>
        <v>5.1739999999999995</v>
      </c>
      <c r="K56" s="8">
        <f t="shared" si="1"/>
        <v>0.148</v>
      </c>
      <c r="L56" s="84">
        <f t="shared" si="0"/>
        <v>100.897234</v>
      </c>
    </row>
    <row r="57" spans="4:12" ht="15.75" customHeight="1">
      <c r="D57" s="8">
        <f t="shared" si="2"/>
        <v>17.7576</v>
      </c>
      <c r="E57" s="8">
        <f t="shared" si="2"/>
        <v>0.5740000000000001</v>
      </c>
      <c r="F57" s="8">
        <f t="shared" si="2"/>
        <v>1.565</v>
      </c>
      <c r="G57" s="8">
        <f t="shared" si="1"/>
        <v>0.279</v>
      </c>
      <c r="H57" s="8">
        <f t="shared" si="1"/>
        <v>8.855941</v>
      </c>
      <c r="I57" s="8">
        <f t="shared" si="1"/>
        <v>36.4115</v>
      </c>
      <c r="J57" s="8">
        <f t="shared" si="1"/>
        <v>6.439</v>
      </c>
      <c r="K57" s="8">
        <f t="shared" si="1"/>
        <v>4.215</v>
      </c>
      <c r="L57" s="84">
        <f t="shared" si="0"/>
        <v>76.09704099999999</v>
      </c>
    </row>
    <row r="58" ht="17.25" customHeight="1"/>
  </sheetData>
  <sheetProtection/>
  <printOptions/>
  <pageMargins left="0.18" right="0.16" top="0.17" bottom="0.22" header="0.17" footer="0.22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M117"/>
  <sheetViews>
    <sheetView zoomScale="93" zoomScaleNormal="93" zoomScalePageLayoutView="0" workbookViewId="0" topLeftCell="A1">
      <selection activeCell="B6" sqref="B6:L6"/>
    </sheetView>
  </sheetViews>
  <sheetFormatPr defaultColWidth="10.8515625" defaultRowHeight="12.75"/>
  <cols>
    <col min="1" max="1" width="10.8515625" style="6" customWidth="1"/>
    <col min="2" max="2" width="17.00390625" style="43" customWidth="1"/>
    <col min="3" max="3" width="11.00390625" style="43" customWidth="1"/>
    <col min="4" max="4" width="17.00390625" style="6" customWidth="1"/>
    <col min="5" max="5" width="12.8515625" style="6" customWidth="1"/>
    <col min="6" max="12" width="10.8515625" style="6" customWidth="1"/>
    <col min="13" max="16384" width="10.8515625" style="6" customWidth="1"/>
  </cols>
  <sheetData>
    <row r="3" ht="12.75" customHeight="1">
      <c r="B3" s="42" t="s">
        <v>80</v>
      </c>
    </row>
    <row r="4" ht="12.75" customHeight="1">
      <c r="B4" s="42" t="s">
        <v>42</v>
      </c>
    </row>
    <row r="5" spans="2:3" s="9" customFormat="1" ht="12.75" customHeight="1">
      <c r="B5" s="52"/>
      <c r="C5" s="52"/>
    </row>
    <row r="6" spans="2:12" s="9" customFormat="1" ht="35.25" customHeight="1">
      <c r="B6" s="147" t="s">
        <v>109</v>
      </c>
      <c r="C6" s="148" t="s">
        <v>110</v>
      </c>
      <c r="D6" s="144" t="s">
        <v>58</v>
      </c>
      <c r="E6" s="144" t="s">
        <v>59</v>
      </c>
      <c r="F6" s="144" t="s">
        <v>60</v>
      </c>
      <c r="G6" s="144" t="s">
        <v>61</v>
      </c>
      <c r="H6" s="144" t="s">
        <v>62</v>
      </c>
      <c r="I6" s="144" t="s">
        <v>63</v>
      </c>
      <c r="J6" s="144" t="s">
        <v>64</v>
      </c>
      <c r="K6" s="144" t="s">
        <v>69</v>
      </c>
      <c r="L6" s="144" t="s">
        <v>65</v>
      </c>
    </row>
    <row r="7" spans="2:13" s="11" customFormat="1" ht="12.75" customHeight="1">
      <c r="B7" s="59" t="s">
        <v>16</v>
      </c>
      <c r="C7" s="134" t="s">
        <v>104</v>
      </c>
      <c r="D7" s="28">
        <v>0</v>
      </c>
      <c r="E7" s="28">
        <v>1</v>
      </c>
      <c r="F7" s="29">
        <v>1</v>
      </c>
      <c r="G7" s="30">
        <v>0</v>
      </c>
      <c r="H7" s="28">
        <v>0</v>
      </c>
      <c r="I7" s="29">
        <v>3</v>
      </c>
      <c r="J7" s="30">
        <v>0</v>
      </c>
      <c r="K7" s="28">
        <v>0</v>
      </c>
      <c r="L7" s="18">
        <f>SUM(D7:K7)</f>
        <v>5</v>
      </c>
      <c r="M7" s="31"/>
    </row>
    <row r="8" spans="2:13" s="11" customFormat="1" ht="12.75" customHeight="1">
      <c r="B8" s="60"/>
      <c r="C8" s="134" t="s">
        <v>105</v>
      </c>
      <c r="D8" s="29">
        <v>1</v>
      </c>
      <c r="E8" s="30">
        <v>0</v>
      </c>
      <c r="F8" s="28">
        <v>0</v>
      </c>
      <c r="G8" s="28">
        <v>1</v>
      </c>
      <c r="H8" s="29">
        <v>0</v>
      </c>
      <c r="I8" s="29">
        <v>0</v>
      </c>
      <c r="J8" s="30">
        <v>0</v>
      </c>
      <c r="K8" s="28">
        <v>0</v>
      </c>
      <c r="L8" s="18">
        <f aca="true" t="shared" si="0" ref="L8:L27">SUM(D8:K8)</f>
        <v>2</v>
      </c>
      <c r="M8" s="31"/>
    </row>
    <row r="9" spans="3:13" ht="13.5" customHeight="1">
      <c r="C9" s="135" t="s">
        <v>106</v>
      </c>
      <c r="D9" s="28">
        <v>1</v>
      </c>
      <c r="E9" s="28">
        <v>1</v>
      </c>
      <c r="F9" s="28">
        <v>2</v>
      </c>
      <c r="G9" s="28">
        <v>1</v>
      </c>
      <c r="H9" s="28">
        <v>1</v>
      </c>
      <c r="I9" s="29">
        <v>1</v>
      </c>
      <c r="J9" s="30">
        <v>0</v>
      </c>
      <c r="K9" s="28">
        <v>0</v>
      </c>
      <c r="L9" s="18">
        <f t="shared" si="0"/>
        <v>7</v>
      </c>
      <c r="M9" s="32"/>
    </row>
    <row r="10" spans="2:13" ht="12.75" customHeight="1">
      <c r="B10" s="59" t="s">
        <v>43</v>
      </c>
      <c r="C10" s="55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9">
        <v>0</v>
      </c>
      <c r="J10" s="30">
        <v>0</v>
      </c>
      <c r="K10" s="28">
        <v>0</v>
      </c>
      <c r="L10" s="18">
        <f t="shared" si="0"/>
        <v>0</v>
      </c>
      <c r="M10" s="31"/>
    </row>
    <row r="11" spans="2:13" ht="12.75" customHeight="1">
      <c r="B11" s="59"/>
      <c r="C11" s="55"/>
      <c r="D11" s="28">
        <v>1</v>
      </c>
      <c r="E11" s="28">
        <v>0</v>
      </c>
      <c r="F11" s="28">
        <v>0</v>
      </c>
      <c r="G11" s="28">
        <v>0</v>
      </c>
      <c r="H11" s="28">
        <v>0</v>
      </c>
      <c r="I11" s="29">
        <v>0</v>
      </c>
      <c r="J11" s="30">
        <v>0</v>
      </c>
      <c r="K11" s="28">
        <v>0</v>
      </c>
      <c r="L11" s="18">
        <f t="shared" si="0"/>
        <v>1</v>
      </c>
      <c r="M11" s="32"/>
    </row>
    <row r="12" spans="2:13" ht="12.75" customHeight="1">
      <c r="B12" s="59"/>
      <c r="C12" s="55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9">
        <v>5</v>
      </c>
      <c r="J12" s="30">
        <v>0</v>
      </c>
      <c r="K12" s="28">
        <v>0</v>
      </c>
      <c r="L12" s="18">
        <f t="shared" si="0"/>
        <v>5</v>
      </c>
      <c r="M12" s="31"/>
    </row>
    <row r="13" spans="2:13" ht="12.75" customHeight="1">
      <c r="B13" s="59" t="s">
        <v>44</v>
      </c>
      <c r="C13" s="55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9">
        <v>0</v>
      </c>
      <c r="J13" s="30">
        <v>0</v>
      </c>
      <c r="K13" s="28">
        <v>0</v>
      </c>
      <c r="L13" s="18">
        <f t="shared" si="0"/>
        <v>0</v>
      </c>
      <c r="M13" s="32"/>
    </row>
    <row r="14" spans="2:13" ht="12.75" customHeight="1">
      <c r="B14" s="59"/>
      <c r="C14" s="55"/>
      <c r="D14" s="28">
        <v>1</v>
      </c>
      <c r="E14" s="28">
        <v>0</v>
      </c>
      <c r="F14" s="28">
        <v>0</v>
      </c>
      <c r="G14" s="28">
        <v>0</v>
      </c>
      <c r="H14" s="28">
        <v>0</v>
      </c>
      <c r="I14" s="29">
        <v>1</v>
      </c>
      <c r="J14" s="29">
        <v>0</v>
      </c>
      <c r="K14" s="28">
        <v>0</v>
      </c>
      <c r="L14" s="18">
        <f t="shared" si="0"/>
        <v>2</v>
      </c>
      <c r="M14" s="32"/>
    </row>
    <row r="15" spans="2:13" ht="12.75" customHeight="1">
      <c r="B15" s="59"/>
      <c r="C15" s="55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v>1</v>
      </c>
      <c r="J15" s="30">
        <v>0</v>
      </c>
      <c r="K15" s="28">
        <v>0</v>
      </c>
      <c r="L15" s="18">
        <f t="shared" si="0"/>
        <v>1</v>
      </c>
      <c r="M15" s="32"/>
    </row>
    <row r="16" spans="2:13" ht="12.75" customHeight="1">
      <c r="B16" s="59" t="s">
        <v>45</v>
      </c>
      <c r="C16" s="55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v>0</v>
      </c>
      <c r="J16" s="30">
        <v>0</v>
      </c>
      <c r="K16" s="28">
        <v>0</v>
      </c>
      <c r="L16" s="18">
        <f t="shared" si="0"/>
        <v>0</v>
      </c>
      <c r="M16" s="31"/>
    </row>
    <row r="17" spans="2:13" ht="12.75" customHeight="1">
      <c r="B17" s="59"/>
      <c r="C17" s="55"/>
      <c r="D17" s="28">
        <v>1</v>
      </c>
      <c r="E17" s="28">
        <v>0</v>
      </c>
      <c r="F17" s="28">
        <v>0</v>
      </c>
      <c r="G17" s="28">
        <v>2</v>
      </c>
      <c r="H17" s="29">
        <v>0</v>
      </c>
      <c r="I17" s="29">
        <v>0</v>
      </c>
      <c r="J17" s="30">
        <v>0</v>
      </c>
      <c r="K17" s="28">
        <v>0</v>
      </c>
      <c r="L17" s="18">
        <f t="shared" si="0"/>
        <v>3</v>
      </c>
      <c r="M17" s="32"/>
    </row>
    <row r="18" spans="3:13" ht="12.75" customHeight="1">
      <c r="C18" s="55"/>
      <c r="D18" s="28">
        <v>0</v>
      </c>
      <c r="E18" s="28">
        <v>0</v>
      </c>
      <c r="F18" s="28">
        <v>0</v>
      </c>
      <c r="G18" s="28">
        <v>1</v>
      </c>
      <c r="H18" s="30">
        <v>0</v>
      </c>
      <c r="I18" s="29">
        <v>0</v>
      </c>
      <c r="J18" s="30">
        <v>0</v>
      </c>
      <c r="K18" s="28">
        <v>0</v>
      </c>
      <c r="L18" s="18">
        <f t="shared" si="0"/>
        <v>1</v>
      </c>
      <c r="M18" s="32"/>
    </row>
    <row r="19" spans="2:13" ht="12.75" customHeight="1">
      <c r="B19" s="59" t="s">
        <v>87</v>
      </c>
      <c r="C19" s="55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8">
        <f t="shared" si="0"/>
        <v>0</v>
      </c>
      <c r="M19" s="32"/>
    </row>
    <row r="20" spans="2:13" ht="12.75" customHeight="1">
      <c r="B20" s="59"/>
      <c r="C20" s="55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18">
        <f t="shared" si="0"/>
        <v>0</v>
      </c>
      <c r="M20" s="32"/>
    </row>
    <row r="21" spans="2:13" ht="12.75" customHeight="1">
      <c r="B21" s="59"/>
      <c r="C21" s="55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8">
        <f t="shared" si="0"/>
        <v>0</v>
      </c>
      <c r="M21" s="32"/>
    </row>
    <row r="22" spans="2:13" ht="12.75" customHeight="1">
      <c r="B22" s="59" t="s">
        <v>88</v>
      </c>
      <c r="C22" s="55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18">
        <f t="shared" si="0"/>
        <v>0</v>
      </c>
      <c r="M22" s="32"/>
    </row>
    <row r="23" spans="2:13" ht="12.75" customHeight="1">
      <c r="B23" s="59"/>
      <c r="C23" s="55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18">
        <f t="shared" si="0"/>
        <v>0</v>
      </c>
      <c r="M23" s="32"/>
    </row>
    <row r="24" spans="3:13" ht="12.75" customHeight="1">
      <c r="C24" s="55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18">
        <f t="shared" si="0"/>
        <v>0</v>
      </c>
      <c r="M24" s="32"/>
    </row>
    <row r="25" spans="2:13" ht="12.75" customHeight="1">
      <c r="B25" s="59" t="s">
        <v>6</v>
      </c>
      <c r="C25" s="55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18">
        <f t="shared" si="0"/>
        <v>0</v>
      </c>
      <c r="M25" s="32"/>
    </row>
    <row r="26" spans="3:13" ht="12.75" customHeight="1">
      <c r="C26" s="55"/>
      <c r="D26" s="28">
        <v>0</v>
      </c>
      <c r="E26" s="28">
        <v>0</v>
      </c>
      <c r="F26" s="28">
        <v>0</v>
      </c>
      <c r="G26" s="28">
        <v>0</v>
      </c>
      <c r="H26" s="28">
        <v>1</v>
      </c>
      <c r="I26" s="28">
        <v>1</v>
      </c>
      <c r="J26" s="28">
        <v>0</v>
      </c>
      <c r="K26" s="28">
        <v>1</v>
      </c>
      <c r="L26" s="18">
        <f t="shared" si="0"/>
        <v>3</v>
      </c>
      <c r="M26" s="32"/>
    </row>
    <row r="27" spans="3:13" ht="12.75" customHeight="1">
      <c r="C27" s="55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18">
        <f t="shared" si="0"/>
        <v>1</v>
      </c>
      <c r="M27" s="32"/>
    </row>
    <row r="28" spans="2:13" ht="12.75" customHeight="1">
      <c r="B28" s="61" t="s">
        <v>7</v>
      </c>
      <c r="C28" s="57"/>
      <c r="D28" s="23">
        <f>D7+D10+D13+D16+D19+D25+D22</f>
        <v>0</v>
      </c>
      <c r="E28" s="23">
        <f aca="true" t="shared" si="1" ref="E28:L28">E7+E10+E13+E16+E19+E25+E22</f>
        <v>1</v>
      </c>
      <c r="F28" s="23">
        <f t="shared" si="1"/>
        <v>1</v>
      </c>
      <c r="G28" s="23">
        <f t="shared" si="1"/>
        <v>0</v>
      </c>
      <c r="H28" s="23">
        <f t="shared" si="1"/>
        <v>0</v>
      </c>
      <c r="I28" s="23">
        <f t="shared" si="1"/>
        <v>3</v>
      </c>
      <c r="J28" s="23">
        <f t="shared" si="1"/>
        <v>0</v>
      </c>
      <c r="K28" s="23">
        <f t="shared" si="1"/>
        <v>0</v>
      </c>
      <c r="L28" s="23">
        <f t="shared" si="1"/>
        <v>5</v>
      </c>
      <c r="M28" s="32"/>
    </row>
    <row r="29" spans="2:13" ht="12.75" customHeight="1">
      <c r="B29" s="59"/>
      <c r="C29" s="57"/>
      <c r="D29" s="23">
        <f aca="true" t="shared" si="2" ref="D29:L30">D8+D11+D14+D17+D20+D26+D23</f>
        <v>4</v>
      </c>
      <c r="E29" s="23">
        <f t="shared" si="2"/>
        <v>0</v>
      </c>
      <c r="F29" s="23">
        <f t="shared" si="2"/>
        <v>0</v>
      </c>
      <c r="G29" s="23">
        <f t="shared" si="2"/>
        <v>3</v>
      </c>
      <c r="H29" s="23">
        <f t="shared" si="2"/>
        <v>1</v>
      </c>
      <c r="I29" s="23">
        <f t="shared" si="2"/>
        <v>2</v>
      </c>
      <c r="J29" s="23">
        <f t="shared" si="2"/>
        <v>0</v>
      </c>
      <c r="K29" s="23">
        <f t="shared" si="2"/>
        <v>1</v>
      </c>
      <c r="L29" s="23">
        <f t="shared" si="2"/>
        <v>11</v>
      </c>
      <c r="M29" s="32"/>
    </row>
    <row r="30" spans="2:13" ht="12.75" customHeight="1">
      <c r="B30" s="59"/>
      <c r="C30" s="57"/>
      <c r="D30" s="23">
        <f t="shared" si="2"/>
        <v>1</v>
      </c>
      <c r="E30" s="23">
        <f t="shared" si="2"/>
        <v>1</v>
      </c>
      <c r="F30" s="23">
        <f t="shared" si="2"/>
        <v>2</v>
      </c>
      <c r="G30" s="23">
        <f t="shared" si="2"/>
        <v>2</v>
      </c>
      <c r="H30" s="23">
        <f t="shared" si="2"/>
        <v>1</v>
      </c>
      <c r="I30" s="23">
        <f t="shared" si="2"/>
        <v>7</v>
      </c>
      <c r="J30" s="23">
        <f t="shared" si="2"/>
        <v>0</v>
      </c>
      <c r="K30" s="23">
        <f t="shared" si="2"/>
        <v>1</v>
      </c>
      <c r="L30" s="23">
        <f t="shared" si="2"/>
        <v>15</v>
      </c>
      <c r="M30" s="32"/>
    </row>
    <row r="31" spans="2:13" ht="12.75" customHeight="1">
      <c r="B31" s="59"/>
      <c r="M31" s="32"/>
    </row>
    <row r="32" spans="2:13" ht="12.75" customHeight="1">
      <c r="B32" s="59"/>
      <c r="C32" s="55"/>
      <c r="D32" s="33"/>
      <c r="E32" s="33"/>
      <c r="F32" s="33"/>
      <c r="G32" s="33"/>
      <c r="H32" s="33"/>
      <c r="I32" s="33"/>
      <c r="J32" s="33"/>
      <c r="K32" s="33"/>
      <c r="L32" s="33"/>
      <c r="M32" s="32"/>
    </row>
    <row r="33" spans="2:13" ht="12.75" customHeight="1">
      <c r="B33" s="70" t="s">
        <v>103</v>
      </c>
      <c r="C33" s="55"/>
      <c r="M33" s="32"/>
    </row>
    <row r="34" spans="2:13" ht="12.75" customHeight="1">
      <c r="B34" s="59"/>
      <c r="C34" s="55"/>
      <c r="M34" s="32"/>
    </row>
    <row r="35" spans="2:13" ht="12.75" customHeight="1">
      <c r="B35" s="59"/>
      <c r="C35" s="55"/>
      <c r="D35" s="11"/>
      <c r="M35" s="32"/>
    </row>
    <row r="36" spans="2:13" ht="12.75" customHeight="1">
      <c r="B36" s="59"/>
      <c r="C36" s="55"/>
      <c r="M36" s="32"/>
    </row>
    <row r="37" spans="2:13" ht="12.75" customHeight="1">
      <c r="B37" s="59"/>
      <c r="C37" s="55"/>
      <c r="M37" s="32"/>
    </row>
    <row r="38" spans="2:13" ht="12.75" customHeight="1">
      <c r="B38" s="59"/>
      <c r="C38" s="55"/>
      <c r="M38" s="32"/>
    </row>
    <row r="39" spans="2:13" ht="12.75" customHeight="1">
      <c r="B39" s="59"/>
      <c r="C39" s="57"/>
      <c r="M39" s="32"/>
    </row>
    <row r="40" spans="2:3" ht="12.75" customHeight="1">
      <c r="B40" s="59"/>
      <c r="C40" s="57"/>
    </row>
    <row r="41" spans="2:3" ht="12.75" customHeight="1">
      <c r="B41" s="59"/>
      <c r="C41" s="57"/>
    </row>
    <row r="42" spans="2:3" ht="12" customHeight="1">
      <c r="B42" s="59"/>
      <c r="C42" s="55"/>
    </row>
    <row r="43" spans="2:3" ht="12.75" customHeight="1">
      <c r="B43" s="59"/>
      <c r="C43" s="44"/>
    </row>
    <row r="44" ht="15">
      <c r="C44" s="44"/>
    </row>
    <row r="45" ht="15">
      <c r="C45" s="44"/>
    </row>
    <row r="46" ht="15">
      <c r="C46" s="55"/>
    </row>
    <row r="47" ht="15">
      <c r="C47" s="55"/>
    </row>
    <row r="48" ht="15">
      <c r="C48" s="55"/>
    </row>
    <row r="49" ht="15">
      <c r="C49" s="55"/>
    </row>
    <row r="50" spans="2:3" s="9" customFormat="1" ht="15">
      <c r="B50" s="52"/>
      <c r="C50" s="66"/>
    </row>
    <row r="51" ht="15">
      <c r="C51" s="55"/>
    </row>
    <row r="52" ht="15">
      <c r="C52" s="55"/>
    </row>
    <row r="53" ht="15">
      <c r="C53" s="55"/>
    </row>
    <row r="54" ht="15">
      <c r="C54" s="55"/>
    </row>
    <row r="55" ht="15">
      <c r="C55" s="55"/>
    </row>
    <row r="56" ht="15">
      <c r="C56" s="55"/>
    </row>
    <row r="57" ht="15">
      <c r="C57" s="55"/>
    </row>
    <row r="58" ht="15">
      <c r="C58" s="55"/>
    </row>
    <row r="59" ht="15">
      <c r="C59" s="55"/>
    </row>
    <row r="60" ht="15">
      <c r="C60" s="55"/>
    </row>
    <row r="61" ht="15">
      <c r="C61" s="55"/>
    </row>
    <row r="62" ht="15">
      <c r="C62" s="55"/>
    </row>
    <row r="63" ht="15">
      <c r="C63" s="55"/>
    </row>
    <row r="64" ht="15">
      <c r="C64" s="55"/>
    </row>
    <row r="65" ht="15">
      <c r="C65" s="55"/>
    </row>
    <row r="66" ht="15">
      <c r="C66" s="55"/>
    </row>
    <row r="67" ht="15">
      <c r="C67" s="55"/>
    </row>
    <row r="68" ht="15">
      <c r="C68" s="55"/>
    </row>
    <row r="69" ht="15">
      <c r="C69" s="55"/>
    </row>
    <row r="70" ht="15">
      <c r="C70" s="55"/>
    </row>
    <row r="71" ht="15">
      <c r="C71" s="55"/>
    </row>
    <row r="72" ht="15">
      <c r="C72" s="55"/>
    </row>
    <row r="73" ht="15">
      <c r="C73" s="57"/>
    </row>
    <row r="74" ht="15">
      <c r="C74" s="57"/>
    </row>
    <row r="75" ht="15">
      <c r="C75" s="57"/>
    </row>
    <row r="76" ht="15">
      <c r="C76" s="55"/>
    </row>
    <row r="77" ht="15">
      <c r="C77" s="44"/>
    </row>
    <row r="78" ht="15">
      <c r="C78" s="44"/>
    </row>
    <row r="79" ht="15">
      <c r="C79" s="44"/>
    </row>
    <row r="80" ht="15">
      <c r="C80" s="55"/>
    </row>
    <row r="81" ht="15">
      <c r="C81" s="55"/>
    </row>
    <row r="82" ht="15">
      <c r="C82" s="55"/>
    </row>
    <row r="83" ht="15">
      <c r="C83" s="55"/>
    </row>
    <row r="84" ht="15">
      <c r="C84" s="55"/>
    </row>
    <row r="85" ht="15">
      <c r="C85" s="55"/>
    </row>
    <row r="86" ht="15">
      <c r="C86" s="55"/>
    </row>
    <row r="87" ht="15">
      <c r="C87" s="55"/>
    </row>
    <row r="88" ht="15">
      <c r="C88" s="55"/>
    </row>
    <row r="89" ht="15">
      <c r="C89" s="55"/>
    </row>
    <row r="90" ht="15">
      <c r="C90" s="55"/>
    </row>
    <row r="91" ht="15">
      <c r="C91" s="55"/>
    </row>
    <row r="92" ht="15">
      <c r="C92" s="55"/>
    </row>
    <row r="93" ht="15">
      <c r="C93" s="55"/>
    </row>
    <row r="94" ht="15">
      <c r="C94" s="55"/>
    </row>
    <row r="95" ht="15">
      <c r="C95" s="55"/>
    </row>
    <row r="96" ht="15">
      <c r="C96" s="55"/>
    </row>
    <row r="97" ht="15">
      <c r="C97" s="55"/>
    </row>
    <row r="98" ht="15">
      <c r="C98" s="55"/>
    </row>
    <row r="107" ht="15">
      <c r="C107" s="57"/>
    </row>
    <row r="108" ht="15">
      <c r="C108" s="57"/>
    </row>
    <row r="109" ht="15">
      <c r="C109" s="57"/>
    </row>
    <row r="111" ht="15">
      <c r="C111" s="44"/>
    </row>
    <row r="112" ht="15">
      <c r="C112" s="44"/>
    </row>
    <row r="113" ht="15">
      <c r="C113" s="44"/>
    </row>
    <row r="114" ht="15">
      <c r="C114" s="55"/>
    </row>
    <row r="115" ht="15">
      <c r="C115" s="62"/>
    </row>
    <row r="116" ht="15">
      <c r="C116" s="62"/>
    </row>
    <row r="117" ht="15">
      <c r="C117" s="62"/>
    </row>
  </sheetData>
  <sheetProtection/>
  <printOptions/>
  <pageMargins left="0.19" right="0.35" top="0.21" bottom="0.22" header="0.17" footer="0.2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Noraini</dc:creator>
  <cp:keywords/>
  <dc:description/>
  <cp:lastModifiedBy>User</cp:lastModifiedBy>
  <cp:lastPrinted>2009-09-07T04:29:12Z</cp:lastPrinted>
  <dcterms:created xsi:type="dcterms:W3CDTF">2009-07-27T03:19:34Z</dcterms:created>
  <dcterms:modified xsi:type="dcterms:W3CDTF">2023-11-15T06:54:31Z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